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105" windowWidth="19440" windowHeight="10440"/>
  </bookViews>
  <sheets>
    <sheet name="Egenandeler 2017" sheetId="4" r:id="rId1"/>
    <sheet name="Regnskap" sheetId="3" r:id="rId2"/>
    <sheet name="Kontantkasse" sheetId="5" r:id="rId3"/>
    <sheet name="Refusjon utgifter" sheetId="9" r:id="rId4"/>
    <sheet name="Egenandeler alt til ark 1 " sheetId="10" r:id="rId5"/>
  </sheets>
  <definedNames>
    <definedName name="_xlnm.Print_Area" localSheetId="2">Kontantkasse!$D:$L</definedName>
    <definedName name="_xlnm.Print_Area" localSheetId="1">Regnskap!$D:$L</definedName>
  </definedNames>
  <calcPr calcId="152511"/>
</workbook>
</file>

<file path=xl/calcChain.xml><?xml version="1.0" encoding="utf-8"?>
<calcChain xmlns="http://schemas.openxmlformats.org/spreadsheetml/2006/main">
  <c r="B31" i="10" l="1"/>
  <c r="C20" i="9"/>
  <c r="K65" i="5" l="1"/>
  <c r="J125" i="3"/>
  <c r="J124" i="3"/>
  <c r="J123" i="3"/>
  <c r="J122" i="3"/>
  <c r="J121" i="3"/>
  <c r="J119" i="3"/>
  <c r="K32" i="5" l="1"/>
  <c r="K67" i="5" s="1"/>
  <c r="J127" i="3" l="1"/>
  <c r="I65" i="5" l="1"/>
  <c r="H65" i="5"/>
  <c r="G65" i="5"/>
  <c r="F65" i="5"/>
  <c r="I32" i="5"/>
  <c r="H32" i="5"/>
  <c r="H67" i="5" s="1"/>
  <c r="G32" i="5"/>
  <c r="F32" i="5"/>
  <c r="G67" i="5" l="1"/>
  <c r="F67" i="5"/>
  <c r="N70" i="5"/>
  <c r="I67" i="5"/>
  <c r="K102" i="3"/>
  <c r="K12" i="3" l="1"/>
  <c r="K52" i="3" l="1"/>
  <c r="K104" i="3" s="1"/>
  <c r="N107" i="3" s="1"/>
  <c r="I102" i="3"/>
  <c r="H102" i="3"/>
  <c r="G102" i="3"/>
  <c r="F102" i="3"/>
  <c r="I52" i="3"/>
  <c r="I104" i="3" s="1"/>
  <c r="H52" i="3"/>
  <c r="G52" i="3"/>
  <c r="F52" i="3"/>
  <c r="F104" i="3" s="1"/>
  <c r="G104" i="3" l="1"/>
  <c r="H104" i="3"/>
</calcChain>
</file>

<file path=xl/comments1.xml><?xml version="1.0" encoding="utf-8"?>
<comments xmlns="http://schemas.openxmlformats.org/spreadsheetml/2006/main">
  <authors>
    <author>administrator</author>
  </authors>
  <commentList>
    <comment ref="J8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Far betalt
</t>
        </r>
      </text>
    </comment>
    <comment ref="K10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Skal ikke</t>
        </r>
      </text>
    </comment>
    <comment ref="J11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Far betalt
</t>
        </r>
      </text>
    </comment>
    <comment ref="K13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Skal ikke</t>
        </r>
      </text>
    </comment>
    <comment ref="K15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Skal ikke</t>
        </r>
      </text>
    </comment>
    <comment ref="J16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Mor har betalt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Mor betalt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Kan delta søndag, ikke lørdag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Far har betalt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Far har betalt</t>
        </r>
      </text>
    </comment>
    <comment ref="K25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Skal ikke</t>
        </r>
      </text>
    </comment>
  </commentList>
</comments>
</file>

<file path=xl/sharedStrings.xml><?xml version="1.0" encoding="utf-8"?>
<sst xmlns="http://schemas.openxmlformats.org/spreadsheetml/2006/main" count="281" uniqueCount="99">
  <si>
    <t>Frist 9. april</t>
  </si>
  <si>
    <t>Frist 05. april</t>
  </si>
  <si>
    <t>Frist 19. april</t>
  </si>
  <si>
    <t>Frist 10. april</t>
  </si>
  <si>
    <t>Fordeling RBK-kamp12. april</t>
  </si>
  <si>
    <t>Nr</t>
  </si>
  <si>
    <t>Fødselsdato</t>
  </si>
  <si>
    <t>RBK kamp 12. april</t>
  </si>
  <si>
    <t>Utleira 13. april</t>
  </si>
  <si>
    <t>Bendit Cup                      26.- 28. april</t>
  </si>
  <si>
    <t>Bjugn            3. - 5. mai</t>
  </si>
  <si>
    <t>Skandia Cup                  22.06 - 23.06</t>
  </si>
  <si>
    <t>Voksen bet</t>
  </si>
  <si>
    <t>Voksen gratis</t>
  </si>
  <si>
    <t>Barn</t>
  </si>
  <si>
    <t>Buss</t>
  </si>
  <si>
    <t>X</t>
  </si>
  <si>
    <t>Bet egenandel 50,-</t>
  </si>
  <si>
    <t>Bet egenandel 500,-</t>
  </si>
  <si>
    <t>Bet egenandel 100,-</t>
  </si>
  <si>
    <t>Saldo</t>
  </si>
  <si>
    <t>Tekst</t>
  </si>
  <si>
    <t>Dato</t>
  </si>
  <si>
    <t>Beløp</t>
  </si>
  <si>
    <t>Inntekter</t>
  </si>
  <si>
    <t>Budsjett 09/10</t>
  </si>
  <si>
    <t>Regnskap 09/10</t>
  </si>
  <si>
    <t>Budsjett 10/11</t>
  </si>
  <si>
    <t>Regnskap 10/11</t>
  </si>
  <si>
    <t>Noter til regnskapet</t>
  </si>
  <si>
    <t>Innbetaling fra IF for Dagmar</t>
  </si>
  <si>
    <t>Sum driftsinntekter</t>
  </si>
  <si>
    <t>Inntektene er 23823,50 lavare enn budsjettert. Men da er det verdt å merke seg at innbetaling for Barnas Skidag ikkje er tatt med, som blir på 32000. Når ein tar med dette blir inntektene på 67676,50, det vil si 8176,50 over budsjett.</t>
  </si>
  <si>
    <t>Utgifter</t>
  </si>
  <si>
    <t>Sum driftsutgifter</t>
  </si>
  <si>
    <t>Utgiftene er 24799 høgere enn budsjettert. Dette skuldast i hovedsak reparasjon av lysanlegg i Byåsbakken, inkludert reparasjon etter Dagmar skader, totalt 28688.
Vi har hatt lavere utgifter enn budsjettert for trenere og premier, mens noe høgere på kurs på grunn av støtte til dommerkurs.</t>
  </si>
  <si>
    <t>Driftsresultat</t>
  </si>
  <si>
    <t>Bankinnskudd</t>
  </si>
  <si>
    <t>Regnskap</t>
  </si>
  <si>
    <t xml:space="preserve">Budsjett </t>
  </si>
  <si>
    <t>Nye egenandeler</t>
  </si>
  <si>
    <t>Rosenborg - Strømsgodset 22.06</t>
  </si>
  <si>
    <t>+2 billetter</t>
  </si>
  <si>
    <t>+ 2 billetter</t>
  </si>
  <si>
    <t>+3 billetter</t>
  </si>
  <si>
    <t xml:space="preserve">+7 billetter </t>
  </si>
  <si>
    <t>+1 voksen</t>
  </si>
  <si>
    <t>+2 voksen</t>
  </si>
  <si>
    <t>Egenandel</t>
  </si>
  <si>
    <t>Bet egenandel</t>
  </si>
  <si>
    <t>Bet egenandel 250,-</t>
  </si>
  <si>
    <t>Gebyr</t>
  </si>
  <si>
    <t>Betaling premier avslutning desember 2013</t>
  </si>
  <si>
    <t>x</t>
  </si>
  <si>
    <t>Kreditrente</t>
  </si>
  <si>
    <t>Saldo kontantkasse</t>
  </si>
  <si>
    <t>Resultat</t>
  </si>
  <si>
    <t>Kontantkasse</t>
  </si>
  <si>
    <t>Salg</t>
  </si>
  <si>
    <t>Betaling dommer</t>
  </si>
  <si>
    <t>Bank</t>
  </si>
  <si>
    <t>Kontankasse</t>
  </si>
  <si>
    <t>Utestående egenandeler</t>
  </si>
  <si>
    <t>Utestående dommer utgifter</t>
  </si>
  <si>
    <t>Annet utestående</t>
  </si>
  <si>
    <t>Sum</t>
  </si>
  <si>
    <t>Fornavn</t>
  </si>
  <si>
    <t>Etternavn</t>
  </si>
  <si>
    <t>Kryss av for om spiller har vært med på cup/tur/arrangement</t>
  </si>
  <si>
    <t>Egenandel noteres her. Og så krysses det av nå innbetaling er gjort på bankkonto</t>
  </si>
  <si>
    <t>Avvik</t>
  </si>
  <si>
    <t>xxx</t>
  </si>
  <si>
    <t>Dugnad</t>
  </si>
  <si>
    <t>xxxxx</t>
  </si>
  <si>
    <t>Dommerutgifter</t>
  </si>
  <si>
    <t>Økonomisk oversikt</t>
  </si>
  <si>
    <t>Utestående annen inntekt</t>
  </si>
  <si>
    <t>Saldo for G2003 xx.xx.xx</t>
  </si>
  <si>
    <t>Kjøp servietter</t>
  </si>
  <si>
    <t>Navn:</t>
  </si>
  <si>
    <t>Avdeling:</t>
  </si>
  <si>
    <t>Bilag</t>
  </si>
  <si>
    <t>Konto</t>
  </si>
  <si>
    <t>Avdeling</t>
  </si>
  <si>
    <t xml:space="preserve">Overføres til konto:  </t>
  </si>
  <si>
    <t>Dato/sign.</t>
  </si>
  <si>
    <t>Attestert:</t>
  </si>
  <si>
    <t>Lag:</t>
  </si>
  <si>
    <t>Gjelder</t>
  </si>
  <si>
    <t>Navn</t>
  </si>
  <si>
    <t>Betalt dato</t>
  </si>
  <si>
    <t>Storsjø Cup</t>
  </si>
  <si>
    <t xml:space="preserve">OFK G2003 </t>
  </si>
  <si>
    <t>OFK G2003</t>
  </si>
  <si>
    <t>Eggen Cup</t>
  </si>
  <si>
    <t>Betling mat kjøpt på Prix til Rindal tur</t>
  </si>
  <si>
    <t>Betaling overnatting Frøya 3. - 5. mai</t>
  </si>
  <si>
    <t>REFUSJON  UTGIFTER Orkla FK</t>
  </si>
  <si>
    <t>Orkla Fotballklubb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</si>
</sst>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"/>
    <numFmt numFmtId="165" formatCode="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</font>
    <font>
      <u/>
      <sz val="10"/>
      <color indexed="61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name val="Arial"/>
      <family val="2"/>
    </font>
    <font>
      <sz val="12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9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14" fillId="16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16" borderId="0" applyNumberFormat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Fill="1"/>
    <xf numFmtId="0" fontId="3" fillId="0" borderId="1" xfId="0" applyFont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0" fillId="0" borderId="13" xfId="0" applyFont="1" applyBorder="1"/>
    <xf numFmtId="0" fontId="0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Fill="1" applyBorder="1"/>
    <xf numFmtId="0" fontId="0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ont="1" applyFill="1"/>
    <xf numFmtId="0" fontId="4" fillId="0" borderId="0" xfId="0" applyFont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3" xfId="0" applyBorder="1"/>
    <xf numFmtId="14" fontId="0" fillId="0" borderId="13" xfId="0" applyNumberFormat="1" applyFont="1" applyFill="1" applyBorder="1"/>
    <xf numFmtId="14" fontId="0" fillId="0" borderId="9" xfId="0" applyNumberFormat="1" applyFont="1" applyFill="1" applyBorder="1" applyAlignment="1">
      <alignment horizontal="center"/>
    </xf>
    <xf numFmtId="14" fontId="0" fillId="0" borderId="15" xfId="0" applyNumberFormat="1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9" fillId="0" borderId="0" xfId="0" applyFont="1"/>
    <xf numFmtId="43" fontId="0" fillId="0" borderId="0" xfId="1" applyFo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8" fillId="0" borderId="13" xfId="0" applyFont="1" applyBorder="1"/>
    <xf numFmtId="43" fontId="8" fillId="0" borderId="13" xfId="1" applyFont="1" applyBorder="1"/>
    <xf numFmtId="43" fontId="0" fillId="0" borderId="13" xfId="1" applyFont="1" applyBorder="1"/>
    <xf numFmtId="43" fontId="11" fillId="0" borderId="13" xfId="1" applyFont="1" applyBorder="1"/>
    <xf numFmtId="3" fontId="0" fillId="0" borderId="0" xfId="0" applyNumberFormat="1"/>
    <xf numFmtId="43" fontId="10" fillId="0" borderId="0" xfId="0" applyNumberFormat="1" applyFont="1" applyAlignment="1"/>
    <xf numFmtId="0" fontId="8" fillId="0" borderId="16" xfId="0" applyFont="1" applyBorder="1"/>
    <xf numFmtId="0" fontId="8" fillId="0" borderId="17" xfId="0" applyFont="1" applyBorder="1"/>
    <xf numFmtId="14" fontId="0" fillId="0" borderId="13" xfId="1" applyNumberFormat="1" applyFont="1" applyBorder="1"/>
    <xf numFmtId="0" fontId="12" fillId="0" borderId="0" xfId="0" applyFont="1"/>
    <xf numFmtId="3" fontId="8" fillId="0" borderId="13" xfId="1" applyNumberFormat="1" applyFont="1" applyBorder="1"/>
    <xf numFmtId="3" fontId="0" fillId="0" borderId="13" xfId="0" applyNumberFormat="1" applyBorder="1"/>
    <xf numFmtId="3" fontId="0" fillId="0" borderId="13" xfId="1" applyNumberFormat="1" applyFont="1" applyBorder="1"/>
    <xf numFmtId="0" fontId="13" fillId="0" borderId="0" xfId="0" applyFont="1"/>
    <xf numFmtId="0" fontId="0" fillId="4" borderId="14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5" borderId="0" xfId="0" applyFont="1" applyFill="1"/>
    <xf numFmtId="0" fontId="3" fillId="7" borderId="6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3" fillId="9" borderId="7" xfId="0" applyFont="1" applyFill="1" applyBorder="1" applyAlignment="1">
      <alignment horizontal="center" wrapText="1"/>
    </xf>
    <xf numFmtId="0" fontId="3" fillId="9" borderId="0" xfId="0" applyFont="1" applyFill="1"/>
    <xf numFmtId="0" fontId="3" fillId="10" borderId="7" xfId="0" applyFont="1" applyFill="1" applyBorder="1" applyAlignment="1">
      <alignment horizontal="center" wrapText="1"/>
    </xf>
    <xf numFmtId="0" fontId="3" fillId="10" borderId="0" xfId="0" applyFont="1" applyFill="1"/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 wrapText="1"/>
    </xf>
    <xf numFmtId="0" fontId="3" fillId="12" borderId="20" xfId="0" applyFont="1" applyFill="1" applyBorder="1" applyAlignment="1">
      <alignment horizontal="center" wrapText="1"/>
    </xf>
    <xf numFmtId="0" fontId="3" fillId="13" borderId="20" xfId="0" applyFont="1" applyFill="1" applyBorder="1" applyAlignment="1">
      <alignment horizontal="center" wrapText="1"/>
    </xf>
    <xf numFmtId="0" fontId="3" fillId="14" borderId="20" xfId="0" applyFont="1" applyFill="1" applyBorder="1" applyAlignment="1">
      <alignment horizontal="center" wrapText="1"/>
    </xf>
    <xf numFmtId="0" fontId="3" fillId="11" borderId="21" xfId="0" applyFont="1" applyFill="1" applyBorder="1" applyAlignment="1">
      <alignment horizontal="center" wrapText="1"/>
    </xf>
    <xf numFmtId="0" fontId="3" fillId="15" borderId="21" xfId="0" applyFont="1" applyFill="1" applyBorder="1" applyAlignment="1">
      <alignment horizontal="center" wrapText="1"/>
    </xf>
    <xf numFmtId="0" fontId="1" fillId="0" borderId="0" xfId="2"/>
    <xf numFmtId="0" fontId="3" fillId="0" borderId="0" xfId="2" applyFont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0" fontId="4" fillId="0" borderId="0" xfId="0" applyFont="1" applyFill="1"/>
    <xf numFmtId="0" fontId="3" fillId="3" borderId="21" xfId="0" applyFont="1" applyFill="1" applyBorder="1" applyAlignment="1">
      <alignment horizontal="center" wrapText="1"/>
    </xf>
    <xf numFmtId="0" fontId="3" fillId="17" borderId="21" xfId="0" applyFont="1" applyFill="1" applyBorder="1" applyAlignment="1">
      <alignment horizontal="center" wrapText="1"/>
    </xf>
    <xf numFmtId="0" fontId="3" fillId="18" borderId="21" xfId="0" applyFont="1" applyFill="1" applyBorder="1" applyAlignment="1">
      <alignment horizontal="center" wrapText="1"/>
    </xf>
    <xf numFmtId="0" fontId="3" fillId="19" borderId="21" xfId="0" applyFont="1" applyFill="1" applyBorder="1" applyAlignment="1">
      <alignment horizontal="center" wrapText="1"/>
    </xf>
    <xf numFmtId="0" fontId="3" fillId="20" borderId="2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2" xfId="0" applyBorder="1"/>
    <xf numFmtId="0" fontId="0" fillId="0" borderId="6" xfId="0" applyBorder="1"/>
    <xf numFmtId="43" fontId="0" fillId="0" borderId="6" xfId="1" applyFont="1" applyBorder="1"/>
    <xf numFmtId="3" fontId="0" fillId="0" borderId="7" xfId="0" applyNumberFormat="1" applyBorder="1"/>
    <xf numFmtId="0" fontId="0" fillId="0" borderId="0" xfId="0" applyBorder="1"/>
    <xf numFmtId="3" fontId="0" fillId="0" borderId="24" xfId="0" applyNumberFormat="1" applyBorder="1"/>
    <xf numFmtId="0" fontId="0" fillId="0" borderId="23" xfId="0" applyBorder="1"/>
    <xf numFmtId="43" fontId="0" fillId="0" borderId="0" xfId="1" applyFont="1" applyBorder="1"/>
    <xf numFmtId="0" fontId="8" fillId="0" borderId="25" xfId="0" applyFont="1" applyBorder="1"/>
    <xf numFmtId="0" fontId="8" fillId="0" borderId="26" xfId="0" applyFont="1" applyBorder="1"/>
    <xf numFmtId="43" fontId="8" fillId="0" borderId="26" xfId="1" applyFont="1" applyBorder="1"/>
    <xf numFmtId="3" fontId="8" fillId="0" borderId="27" xfId="0" applyNumberFormat="1" applyFont="1" applyBorder="1"/>
    <xf numFmtId="0" fontId="0" fillId="0" borderId="0" xfId="0" applyAlignment="1">
      <alignment horizontal="left" vertical="top" wrapText="1"/>
    </xf>
    <xf numFmtId="0" fontId="3" fillId="8" borderId="21" xfId="0" applyFont="1" applyFill="1" applyBorder="1" applyAlignment="1">
      <alignment horizontal="center" wrapText="1"/>
    </xf>
    <xf numFmtId="3" fontId="16" fillId="0" borderId="0" xfId="0" applyNumberFormat="1" applyFont="1"/>
    <xf numFmtId="0" fontId="0" fillId="0" borderId="0" xfId="0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left" vertical="top"/>
    </xf>
    <xf numFmtId="3" fontId="17" fillId="0" borderId="0" xfId="0" applyNumberFormat="1" applyFont="1"/>
    <xf numFmtId="14" fontId="17" fillId="0" borderId="13" xfId="0" applyNumberFormat="1" applyFont="1" applyBorder="1"/>
    <xf numFmtId="0" fontId="17" fillId="0" borderId="13" xfId="0" applyFont="1" applyBorder="1"/>
    <xf numFmtId="43" fontId="17" fillId="0" borderId="13" xfId="1" applyFont="1" applyBorder="1"/>
    <xf numFmtId="3" fontId="17" fillId="0" borderId="13" xfId="0" applyNumberFormat="1" applyFont="1" applyBorder="1"/>
    <xf numFmtId="164" fontId="17" fillId="0" borderId="13" xfId="0" applyNumberFormat="1" applyFont="1" applyBorder="1"/>
    <xf numFmtId="164" fontId="17" fillId="0" borderId="13" xfId="0" applyNumberFormat="1" applyFont="1" applyBorder="1" applyAlignment="1">
      <alignment horizontal="left" indent="8"/>
    </xf>
    <xf numFmtId="165" fontId="17" fillId="0" borderId="13" xfId="0" applyNumberFormat="1" applyFont="1" applyBorder="1"/>
    <xf numFmtId="43" fontId="18" fillId="0" borderId="13" xfId="1" applyFont="1" applyBorder="1"/>
    <xf numFmtId="0" fontId="19" fillId="0" borderId="13" xfId="2" applyFont="1" applyBorder="1"/>
    <xf numFmtId="0" fontId="19" fillId="0" borderId="13" xfId="2" applyFont="1" applyFill="1" applyBorder="1"/>
    <xf numFmtId="0" fontId="1" fillId="0" borderId="13" xfId="2" applyBorder="1"/>
    <xf numFmtId="0" fontId="1" fillId="0" borderId="13" xfId="2" applyFont="1" applyBorder="1"/>
    <xf numFmtId="43" fontId="1" fillId="0" borderId="13" xfId="6" applyFont="1" applyBorder="1"/>
    <xf numFmtId="43" fontId="1" fillId="0" borderId="13" xfId="6" applyFont="1" applyBorder="1" applyProtection="1">
      <protection hidden="1"/>
    </xf>
    <xf numFmtId="0" fontId="3" fillId="0" borderId="28" xfId="2" applyFont="1" applyBorder="1"/>
    <xf numFmtId="0" fontId="3" fillId="0" borderId="0" xfId="2" applyFont="1" applyBorder="1"/>
    <xf numFmtId="0" fontId="1" fillId="0" borderId="28" xfId="2" applyBorder="1"/>
    <xf numFmtId="0" fontId="20" fillId="0" borderId="0" xfId="0" applyFont="1"/>
    <xf numFmtId="0" fontId="0" fillId="2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19" fillId="0" borderId="0" xfId="2" applyFont="1" applyAlignment="1">
      <alignment horizontal="center"/>
    </xf>
  </cellXfs>
  <cellStyles count="7">
    <cellStyle name="20 % - uthevingsfarge 2 2" xfId="5"/>
    <cellStyle name="40 % - uthevingsfarge 2 2" xfId="3"/>
    <cellStyle name="Fulgt hyperkobling" xfId="4"/>
    <cellStyle name="Komma" xfId="1" builtinId="3"/>
    <cellStyle name="Komma 2" xf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67"/>
  <sheetViews>
    <sheetView tabSelected="1" zoomScale="60" zoomScaleNormal="60" workbookViewId="0">
      <pane xSplit="6" ySplit="6" topLeftCell="T7" activePane="bottomRight" state="frozen"/>
      <selection pane="topRight" activeCell="G1" sqref="G1"/>
      <selection pane="bottomLeft" activeCell="A7" sqref="A7"/>
      <selection pane="bottomRight" activeCell="AE31" sqref="AE31"/>
    </sheetView>
  </sheetViews>
  <sheetFormatPr baseColWidth="10" defaultRowHeight="15" x14ac:dyDescent="0.25"/>
  <cols>
    <col min="1" max="1" width="4" style="1" customWidth="1"/>
    <col min="2" max="3" width="23.140625" style="1" customWidth="1"/>
    <col min="4" max="4" width="15.42578125" style="2" bestFit="1" customWidth="1"/>
    <col min="5" max="5" width="18.42578125" style="3" hidden="1" customWidth="1"/>
    <col min="6" max="6" width="14.85546875" style="4" hidden="1" customWidth="1"/>
    <col min="7" max="8" width="22.85546875" style="4" hidden="1" customWidth="1"/>
    <col min="9" max="9" width="12.5703125" style="4" hidden="1" customWidth="1"/>
    <col min="10" max="10" width="18.7109375" style="4" hidden="1" customWidth="1"/>
    <col min="11" max="11" width="27" style="1" hidden="1" customWidth="1"/>
    <col min="12" max="12" width="11.42578125" style="1" hidden="1" customWidth="1"/>
    <col min="13" max="13" width="13.140625" style="1" hidden="1" customWidth="1"/>
    <col min="14" max="14" width="11.42578125" style="1" hidden="1" customWidth="1"/>
    <col min="15" max="15" width="5.7109375" style="1" hidden="1" customWidth="1"/>
    <col min="16" max="16" width="18.7109375" style="4" hidden="1" customWidth="1"/>
    <col min="17" max="17" width="16.28515625" style="1" hidden="1" customWidth="1"/>
    <col min="18" max="18" width="18" style="1" hidden="1" customWidth="1"/>
    <col min="19" max="19" width="14.85546875" style="1" hidden="1" customWidth="1"/>
    <col min="20" max="20" width="27" style="1" bestFit="1" customWidth="1"/>
    <col min="21" max="21" width="11.42578125" style="1" hidden="1" customWidth="1"/>
    <col min="22" max="22" width="13.140625" style="1" hidden="1" customWidth="1"/>
    <col min="23" max="23" width="11.42578125" style="1" hidden="1" customWidth="1"/>
    <col min="24" max="24" width="5.7109375" style="1" hidden="1" customWidth="1"/>
    <col min="25" max="25" width="18.7109375" style="4" bestFit="1" customWidth="1"/>
    <col min="26" max="26" width="27" style="1" bestFit="1" customWidth="1"/>
    <col min="27" max="27" width="11.42578125" style="1" hidden="1" customWidth="1"/>
    <col min="28" max="28" width="13.140625" style="1" hidden="1" customWidth="1"/>
    <col min="29" max="29" width="11.42578125" style="1" hidden="1" customWidth="1"/>
    <col min="30" max="30" width="5.7109375" style="1" hidden="1" customWidth="1"/>
    <col min="31" max="31" width="18.7109375" style="4" bestFit="1" customWidth="1"/>
    <col min="32" max="39" width="18.7109375" style="69" bestFit="1" customWidth="1"/>
    <col min="40" max="40" width="14.28515625" style="1" customWidth="1"/>
    <col min="41" max="42" width="11.42578125" style="1"/>
    <col min="43" max="49" width="15.5703125" style="1" bestFit="1" customWidth="1"/>
    <col min="50" max="51" width="15.5703125" style="1" customWidth="1"/>
    <col min="52" max="63" width="15.5703125" style="1" bestFit="1" customWidth="1"/>
    <col min="64" max="64" width="11.42578125" style="1"/>
    <col min="65" max="65" width="15.5703125" style="1" bestFit="1" customWidth="1"/>
    <col min="66" max="194" width="11.42578125" style="1"/>
    <col min="195" max="195" width="4" style="1" customWidth="1"/>
    <col min="196" max="197" width="23.140625" style="1" customWidth="1"/>
    <col min="198" max="198" width="11.42578125" style="1"/>
    <col min="199" max="200" width="0" style="1" hidden="1" customWidth="1"/>
    <col min="201" max="201" width="22.85546875" style="1" bestFit="1" customWidth="1"/>
    <col min="202" max="202" width="12.5703125" style="1" bestFit="1" customWidth="1"/>
    <col min="203" max="203" width="24.5703125" style="1" bestFit="1" customWidth="1"/>
    <col min="204" max="207" width="0" style="1" hidden="1" customWidth="1"/>
    <col min="208" max="450" width="11.42578125" style="1"/>
    <col min="451" max="451" width="4" style="1" customWidth="1"/>
    <col min="452" max="453" width="23.140625" style="1" customWidth="1"/>
    <col min="454" max="454" width="11.42578125" style="1"/>
    <col min="455" max="456" width="0" style="1" hidden="1" customWidth="1"/>
    <col min="457" max="457" width="22.85546875" style="1" bestFit="1" customWidth="1"/>
    <col min="458" max="458" width="12.5703125" style="1" bestFit="1" customWidth="1"/>
    <col min="459" max="459" width="24.5703125" style="1" bestFit="1" customWidth="1"/>
    <col min="460" max="463" width="0" style="1" hidden="1" customWidth="1"/>
    <col min="464" max="706" width="11.42578125" style="1"/>
    <col min="707" max="707" width="4" style="1" customWidth="1"/>
    <col min="708" max="709" width="23.140625" style="1" customWidth="1"/>
    <col min="710" max="710" width="11.42578125" style="1"/>
    <col min="711" max="712" width="0" style="1" hidden="1" customWidth="1"/>
    <col min="713" max="713" width="22.85546875" style="1" bestFit="1" customWidth="1"/>
    <col min="714" max="714" width="12.5703125" style="1" bestFit="1" customWidth="1"/>
    <col min="715" max="715" width="24.5703125" style="1" bestFit="1" customWidth="1"/>
    <col min="716" max="719" width="0" style="1" hidden="1" customWidth="1"/>
    <col min="720" max="962" width="11.42578125" style="1"/>
    <col min="963" max="963" width="4" style="1" customWidth="1"/>
    <col min="964" max="965" width="23.140625" style="1" customWidth="1"/>
    <col min="966" max="966" width="11.42578125" style="1"/>
    <col min="967" max="968" width="0" style="1" hidden="1" customWidth="1"/>
    <col min="969" max="969" width="22.85546875" style="1" bestFit="1" customWidth="1"/>
    <col min="970" max="970" width="12.5703125" style="1" bestFit="1" customWidth="1"/>
    <col min="971" max="971" width="24.5703125" style="1" bestFit="1" customWidth="1"/>
    <col min="972" max="975" width="0" style="1" hidden="1" customWidth="1"/>
    <col min="976" max="1218" width="11.42578125" style="1"/>
    <col min="1219" max="1219" width="4" style="1" customWidth="1"/>
    <col min="1220" max="1221" width="23.140625" style="1" customWidth="1"/>
    <col min="1222" max="1222" width="11.42578125" style="1"/>
    <col min="1223" max="1224" width="0" style="1" hidden="1" customWidth="1"/>
    <col min="1225" max="1225" width="22.85546875" style="1" bestFit="1" customWidth="1"/>
    <col min="1226" max="1226" width="12.5703125" style="1" bestFit="1" customWidth="1"/>
    <col min="1227" max="1227" width="24.5703125" style="1" bestFit="1" customWidth="1"/>
    <col min="1228" max="1231" width="0" style="1" hidden="1" customWidth="1"/>
    <col min="1232" max="1474" width="11.42578125" style="1"/>
    <col min="1475" max="1475" width="4" style="1" customWidth="1"/>
    <col min="1476" max="1477" width="23.140625" style="1" customWidth="1"/>
    <col min="1478" max="1478" width="11.42578125" style="1"/>
    <col min="1479" max="1480" width="0" style="1" hidden="1" customWidth="1"/>
    <col min="1481" max="1481" width="22.85546875" style="1" bestFit="1" customWidth="1"/>
    <col min="1482" max="1482" width="12.5703125" style="1" bestFit="1" customWidth="1"/>
    <col min="1483" max="1483" width="24.5703125" style="1" bestFit="1" customWidth="1"/>
    <col min="1484" max="1487" width="0" style="1" hidden="1" customWidth="1"/>
    <col min="1488" max="1730" width="11.42578125" style="1"/>
    <col min="1731" max="1731" width="4" style="1" customWidth="1"/>
    <col min="1732" max="1733" width="23.140625" style="1" customWidth="1"/>
    <col min="1734" max="1734" width="11.42578125" style="1"/>
    <col min="1735" max="1736" width="0" style="1" hidden="1" customWidth="1"/>
    <col min="1737" max="1737" width="22.85546875" style="1" bestFit="1" customWidth="1"/>
    <col min="1738" max="1738" width="12.5703125" style="1" bestFit="1" customWidth="1"/>
    <col min="1739" max="1739" width="24.5703125" style="1" bestFit="1" customWidth="1"/>
    <col min="1740" max="1743" width="0" style="1" hidden="1" customWidth="1"/>
    <col min="1744" max="1986" width="11.42578125" style="1"/>
    <col min="1987" max="1987" width="4" style="1" customWidth="1"/>
    <col min="1988" max="1989" width="23.140625" style="1" customWidth="1"/>
    <col min="1990" max="1990" width="11.42578125" style="1"/>
    <col min="1991" max="1992" width="0" style="1" hidden="1" customWidth="1"/>
    <col min="1993" max="1993" width="22.85546875" style="1" bestFit="1" customWidth="1"/>
    <col min="1994" max="1994" width="12.5703125" style="1" bestFit="1" customWidth="1"/>
    <col min="1995" max="1995" width="24.5703125" style="1" bestFit="1" customWidth="1"/>
    <col min="1996" max="1999" width="0" style="1" hidden="1" customWidth="1"/>
    <col min="2000" max="2242" width="11.42578125" style="1"/>
    <col min="2243" max="2243" width="4" style="1" customWidth="1"/>
    <col min="2244" max="2245" width="23.140625" style="1" customWidth="1"/>
    <col min="2246" max="2246" width="11.42578125" style="1"/>
    <col min="2247" max="2248" width="0" style="1" hidden="1" customWidth="1"/>
    <col min="2249" max="2249" width="22.85546875" style="1" bestFit="1" customWidth="1"/>
    <col min="2250" max="2250" width="12.5703125" style="1" bestFit="1" customWidth="1"/>
    <col min="2251" max="2251" width="24.5703125" style="1" bestFit="1" customWidth="1"/>
    <col min="2252" max="2255" width="0" style="1" hidden="1" customWidth="1"/>
    <col min="2256" max="2498" width="11.42578125" style="1"/>
    <col min="2499" max="2499" width="4" style="1" customWidth="1"/>
    <col min="2500" max="2501" width="23.140625" style="1" customWidth="1"/>
    <col min="2502" max="2502" width="11.42578125" style="1"/>
    <col min="2503" max="2504" width="0" style="1" hidden="1" customWidth="1"/>
    <col min="2505" max="2505" width="22.85546875" style="1" bestFit="1" customWidth="1"/>
    <col min="2506" max="2506" width="12.5703125" style="1" bestFit="1" customWidth="1"/>
    <col min="2507" max="2507" width="24.5703125" style="1" bestFit="1" customWidth="1"/>
    <col min="2508" max="2511" width="0" style="1" hidden="1" customWidth="1"/>
    <col min="2512" max="2754" width="11.42578125" style="1"/>
    <col min="2755" max="2755" width="4" style="1" customWidth="1"/>
    <col min="2756" max="2757" width="23.140625" style="1" customWidth="1"/>
    <col min="2758" max="2758" width="11.42578125" style="1"/>
    <col min="2759" max="2760" width="0" style="1" hidden="1" customWidth="1"/>
    <col min="2761" max="2761" width="22.85546875" style="1" bestFit="1" customWidth="1"/>
    <col min="2762" max="2762" width="12.5703125" style="1" bestFit="1" customWidth="1"/>
    <col min="2763" max="2763" width="24.5703125" style="1" bestFit="1" customWidth="1"/>
    <col min="2764" max="2767" width="0" style="1" hidden="1" customWidth="1"/>
    <col min="2768" max="3010" width="11.42578125" style="1"/>
    <col min="3011" max="3011" width="4" style="1" customWidth="1"/>
    <col min="3012" max="3013" width="23.140625" style="1" customWidth="1"/>
    <col min="3014" max="3014" width="11.42578125" style="1"/>
    <col min="3015" max="3016" width="0" style="1" hidden="1" customWidth="1"/>
    <col min="3017" max="3017" width="22.85546875" style="1" bestFit="1" customWidth="1"/>
    <col min="3018" max="3018" width="12.5703125" style="1" bestFit="1" customWidth="1"/>
    <col min="3019" max="3019" width="24.5703125" style="1" bestFit="1" customWidth="1"/>
    <col min="3020" max="3023" width="0" style="1" hidden="1" customWidth="1"/>
    <col min="3024" max="3266" width="11.42578125" style="1"/>
    <col min="3267" max="3267" width="4" style="1" customWidth="1"/>
    <col min="3268" max="3269" width="23.140625" style="1" customWidth="1"/>
    <col min="3270" max="3270" width="11.42578125" style="1"/>
    <col min="3271" max="3272" width="0" style="1" hidden="1" customWidth="1"/>
    <col min="3273" max="3273" width="22.85546875" style="1" bestFit="1" customWidth="1"/>
    <col min="3274" max="3274" width="12.5703125" style="1" bestFit="1" customWidth="1"/>
    <col min="3275" max="3275" width="24.5703125" style="1" bestFit="1" customWidth="1"/>
    <col min="3276" max="3279" width="0" style="1" hidden="1" customWidth="1"/>
    <col min="3280" max="3522" width="11.42578125" style="1"/>
    <col min="3523" max="3523" width="4" style="1" customWidth="1"/>
    <col min="3524" max="3525" width="23.140625" style="1" customWidth="1"/>
    <col min="3526" max="3526" width="11.42578125" style="1"/>
    <col min="3527" max="3528" width="0" style="1" hidden="1" customWidth="1"/>
    <col min="3529" max="3529" width="22.85546875" style="1" bestFit="1" customWidth="1"/>
    <col min="3530" max="3530" width="12.5703125" style="1" bestFit="1" customWidth="1"/>
    <col min="3531" max="3531" width="24.5703125" style="1" bestFit="1" customWidth="1"/>
    <col min="3532" max="3535" width="0" style="1" hidden="1" customWidth="1"/>
    <col min="3536" max="3778" width="11.42578125" style="1"/>
    <col min="3779" max="3779" width="4" style="1" customWidth="1"/>
    <col min="3780" max="3781" width="23.140625" style="1" customWidth="1"/>
    <col min="3782" max="3782" width="11.42578125" style="1"/>
    <col min="3783" max="3784" width="0" style="1" hidden="1" customWidth="1"/>
    <col min="3785" max="3785" width="22.85546875" style="1" bestFit="1" customWidth="1"/>
    <col min="3786" max="3786" width="12.5703125" style="1" bestFit="1" customWidth="1"/>
    <col min="3787" max="3787" width="24.5703125" style="1" bestFit="1" customWidth="1"/>
    <col min="3788" max="3791" width="0" style="1" hidden="1" customWidth="1"/>
    <col min="3792" max="4034" width="11.42578125" style="1"/>
    <col min="4035" max="4035" width="4" style="1" customWidth="1"/>
    <col min="4036" max="4037" width="23.140625" style="1" customWidth="1"/>
    <col min="4038" max="4038" width="11.42578125" style="1"/>
    <col min="4039" max="4040" width="0" style="1" hidden="1" customWidth="1"/>
    <col min="4041" max="4041" width="22.85546875" style="1" bestFit="1" customWidth="1"/>
    <col min="4042" max="4042" width="12.5703125" style="1" bestFit="1" customWidth="1"/>
    <col min="4043" max="4043" width="24.5703125" style="1" bestFit="1" customWidth="1"/>
    <col min="4044" max="4047" width="0" style="1" hidden="1" customWidth="1"/>
    <col min="4048" max="4290" width="11.42578125" style="1"/>
    <col min="4291" max="4291" width="4" style="1" customWidth="1"/>
    <col min="4292" max="4293" width="23.140625" style="1" customWidth="1"/>
    <col min="4294" max="4294" width="11.42578125" style="1"/>
    <col min="4295" max="4296" width="0" style="1" hidden="1" customWidth="1"/>
    <col min="4297" max="4297" width="22.85546875" style="1" bestFit="1" customWidth="1"/>
    <col min="4298" max="4298" width="12.5703125" style="1" bestFit="1" customWidth="1"/>
    <col min="4299" max="4299" width="24.5703125" style="1" bestFit="1" customWidth="1"/>
    <col min="4300" max="4303" width="0" style="1" hidden="1" customWidth="1"/>
    <col min="4304" max="4546" width="11.42578125" style="1"/>
    <col min="4547" max="4547" width="4" style="1" customWidth="1"/>
    <col min="4548" max="4549" width="23.140625" style="1" customWidth="1"/>
    <col min="4550" max="4550" width="11.42578125" style="1"/>
    <col min="4551" max="4552" width="0" style="1" hidden="1" customWidth="1"/>
    <col min="4553" max="4553" width="22.85546875" style="1" bestFit="1" customWidth="1"/>
    <col min="4554" max="4554" width="12.5703125" style="1" bestFit="1" customWidth="1"/>
    <col min="4555" max="4555" width="24.5703125" style="1" bestFit="1" customWidth="1"/>
    <col min="4556" max="4559" width="0" style="1" hidden="1" customWidth="1"/>
    <col min="4560" max="4802" width="11.42578125" style="1"/>
    <col min="4803" max="4803" width="4" style="1" customWidth="1"/>
    <col min="4804" max="4805" width="23.140625" style="1" customWidth="1"/>
    <col min="4806" max="4806" width="11.42578125" style="1"/>
    <col min="4807" max="4808" width="0" style="1" hidden="1" customWidth="1"/>
    <col min="4809" max="4809" width="22.85546875" style="1" bestFit="1" customWidth="1"/>
    <col min="4810" max="4810" width="12.5703125" style="1" bestFit="1" customWidth="1"/>
    <col min="4811" max="4811" width="24.5703125" style="1" bestFit="1" customWidth="1"/>
    <col min="4812" max="4815" width="0" style="1" hidden="1" customWidth="1"/>
    <col min="4816" max="5058" width="11.42578125" style="1"/>
    <col min="5059" max="5059" width="4" style="1" customWidth="1"/>
    <col min="5060" max="5061" width="23.140625" style="1" customWidth="1"/>
    <col min="5062" max="5062" width="11.42578125" style="1"/>
    <col min="5063" max="5064" width="0" style="1" hidden="1" customWidth="1"/>
    <col min="5065" max="5065" width="22.85546875" style="1" bestFit="1" customWidth="1"/>
    <col min="5066" max="5066" width="12.5703125" style="1" bestFit="1" customWidth="1"/>
    <col min="5067" max="5067" width="24.5703125" style="1" bestFit="1" customWidth="1"/>
    <col min="5068" max="5071" width="0" style="1" hidden="1" customWidth="1"/>
    <col min="5072" max="5314" width="11.42578125" style="1"/>
    <col min="5315" max="5315" width="4" style="1" customWidth="1"/>
    <col min="5316" max="5317" width="23.140625" style="1" customWidth="1"/>
    <col min="5318" max="5318" width="11.42578125" style="1"/>
    <col min="5319" max="5320" width="0" style="1" hidden="1" customWidth="1"/>
    <col min="5321" max="5321" width="22.85546875" style="1" bestFit="1" customWidth="1"/>
    <col min="5322" max="5322" width="12.5703125" style="1" bestFit="1" customWidth="1"/>
    <col min="5323" max="5323" width="24.5703125" style="1" bestFit="1" customWidth="1"/>
    <col min="5324" max="5327" width="0" style="1" hidden="1" customWidth="1"/>
    <col min="5328" max="5570" width="11.42578125" style="1"/>
    <col min="5571" max="5571" width="4" style="1" customWidth="1"/>
    <col min="5572" max="5573" width="23.140625" style="1" customWidth="1"/>
    <col min="5574" max="5574" width="11.42578125" style="1"/>
    <col min="5575" max="5576" width="0" style="1" hidden="1" customWidth="1"/>
    <col min="5577" max="5577" width="22.85546875" style="1" bestFit="1" customWidth="1"/>
    <col min="5578" max="5578" width="12.5703125" style="1" bestFit="1" customWidth="1"/>
    <col min="5579" max="5579" width="24.5703125" style="1" bestFit="1" customWidth="1"/>
    <col min="5580" max="5583" width="0" style="1" hidden="1" customWidth="1"/>
    <col min="5584" max="5826" width="11.42578125" style="1"/>
    <col min="5827" max="5827" width="4" style="1" customWidth="1"/>
    <col min="5828" max="5829" width="23.140625" style="1" customWidth="1"/>
    <col min="5830" max="5830" width="11.42578125" style="1"/>
    <col min="5831" max="5832" width="0" style="1" hidden="1" customWidth="1"/>
    <col min="5833" max="5833" width="22.85546875" style="1" bestFit="1" customWidth="1"/>
    <col min="5834" max="5834" width="12.5703125" style="1" bestFit="1" customWidth="1"/>
    <col min="5835" max="5835" width="24.5703125" style="1" bestFit="1" customWidth="1"/>
    <col min="5836" max="5839" width="0" style="1" hidden="1" customWidth="1"/>
    <col min="5840" max="6082" width="11.42578125" style="1"/>
    <col min="6083" max="6083" width="4" style="1" customWidth="1"/>
    <col min="6084" max="6085" width="23.140625" style="1" customWidth="1"/>
    <col min="6086" max="6086" width="11.42578125" style="1"/>
    <col min="6087" max="6088" width="0" style="1" hidden="1" customWidth="1"/>
    <col min="6089" max="6089" width="22.85546875" style="1" bestFit="1" customWidth="1"/>
    <col min="6090" max="6090" width="12.5703125" style="1" bestFit="1" customWidth="1"/>
    <col min="6091" max="6091" width="24.5703125" style="1" bestFit="1" customWidth="1"/>
    <col min="6092" max="6095" width="0" style="1" hidden="1" customWidth="1"/>
    <col min="6096" max="6338" width="11.42578125" style="1"/>
    <col min="6339" max="6339" width="4" style="1" customWidth="1"/>
    <col min="6340" max="6341" width="23.140625" style="1" customWidth="1"/>
    <col min="6342" max="6342" width="11.42578125" style="1"/>
    <col min="6343" max="6344" width="0" style="1" hidden="1" customWidth="1"/>
    <col min="6345" max="6345" width="22.85546875" style="1" bestFit="1" customWidth="1"/>
    <col min="6346" max="6346" width="12.5703125" style="1" bestFit="1" customWidth="1"/>
    <col min="6347" max="6347" width="24.5703125" style="1" bestFit="1" customWidth="1"/>
    <col min="6348" max="6351" width="0" style="1" hidden="1" customWidth="1"/>
    <col min="6352" max="6594" width="11.42578125" style="1"/>
    <col min="6595" max="6595" width="4" style="1" customWidth="1"/>
    <col min="6596" max="6597" width="23.140625" style="1" customWidth="1"/>
    <col min="6598" max="6598" width="11.42578125" style="1"/>
    <col min="6599" max="6600" width="0" style="1" hidden="1" customWidth="1"/>
    <col min="6601" max="6601" width="22.85546875" style="1" bestFit="1" customWidth="1"/>
    <col min="6602" max="6602" width="12.5703125" style="1" bestFit="1" customWidth="1"/>
    <col min="6603" max="6603" width="24.5703125" style="1" bestFit="1" customWidth="1"/>
    <col min="6604" max="6607" width="0" style="1" hidden="1" customWidth="1"/>
    <col min="6608" max="6850" width="11.42578125" style="1"/>
    <col min="6851" max="6851" width="4" style="1" customWidth="1"/>
    <col min="6852" max="6853" width="23.140625" style="1" customWidth="1"/>
    <col min="6854" max="6854" width="11.42578125" style="1"/>
    <col min="6855" max="6856" width="0" style="1" hidden="1" customWidth="1"/>
    <col min="6857" max="6857" width="22.85546875" style="1" bestFit="1" customWidth="1"/>
    <col min="6858" max="6858" width="12.5703125" style="1" bestFit="1" customWidth="1"/>
    <col min="6859" max="6859" width="24.5703125" style="1" bestFit="1" customWidth="1"/>
    <col min="6860" max="6863" width="0" style="1" hidden="1" customWidth="1"/>
    <col min="6864" max="7106" width="11.42578125" style="1"/>
    <col min="7107" max="7107" width="4" style="1" customWidth="1"/>
    <col min="7108" max="7109" width="23.140625" style="1" customWidth="1"/>
    <col min="7110" max="7110" width="11.42578125" style="1"/>
    <col min="7111" max="7112" width="0" style="1" hidden="1" customWidth="1"/>
    <col min="7113" max="7113" width="22.85546875" style="1" bestFit="1" customWidth="1"/>
    <col min="7114" max="7114" width="12.5703125" style="1" bestFit="1" customWidth="1"/>
    <col min="7115" max="7115" width="24.5703125" style="1" bestFit="1" customWidth="1"/>
    <col min="7116" max="7119" width="0" style="1" hidden="1" customWidth="1"/>
    <col min="7120" max="7362" width="11.42578125" style="1"/>
    <col min="7363" max="7363" width="4" style="1" customWidth="1"/>
    <col min="7364" max="7365" width="23.140625" style="1" customWidth="1"/>
    <col min="7366" max="7366" width="11.42578125" style="1"/>
    <col min="7367" max="7368" width="0" style="1" hidden="1" customWidth="1"/>
    <col min="7369" max="7369" width="22.85546875" style="1" bestFit="1" customWidth="1"/>
    <col min="7370" max="7370" width="12.5703125" style="1" bestFit="1" customWidth="1"/>
    <col min="7371" max="7371" width="24.5703125" style="1" bestFit="1" customWidth="1"/>
    <col min="7372" max="7375" width="0" style="1" hidden="1" customWidth="1"/>
    <col min="7376" max="7618" width="11.42578125" style="1"/>
    <col min="7619" max="7619" width="4" style="1" customWidth="1"/>
    <col min="7620" max="7621" width="23.140625" style="1" customWidth="1"/>
    <col min="7622" max="7622" width="11.42578125" style="1"/>
    <col min="7623" max="7624" width="0" style="1" hidden="1" customWidth="1"/>
    <col min="7625" max="7625" width="22.85546875" style="1" bestFit="1" customWidth="1"/>
    <col min="7626" max="7626" width="12.5703125" style="1" bestFit="1" customWidth="1"/>
    <col min="7627" max="7627" width="24.5703125" style="1" bestFit="1" customWidth="1"/>
    <col min="7628" max="7631" width="0" style="1" hidden="1" customWidth="1"/>
    <col min="7632" max="7874" width="11.42578125" style="1"/>
    <col min="7875" max="7875" width="4" style="1" customWidth="1"/>
    <col min="7876" max="7877" width="23.140625" style="1" customWidth="1"/>
    <col min="7878" max="7878" width="11.42578125" style="1"/>
    <col min="7879" max="7880" width="0" style="1" hidden="1" customWidth="1"/>
    <col min="7881" max="7881" width="22.85546875" style="1" bestFit="1" customWidth="1"/>
    <col min="7882" max="7882" width="12.5703125" style="1" bestFit="1" customWidth="1"/>
    <col min="7883" max="7883" width="24.5703125" style="1" bestFit="1" customWidth="1"/>
    <col min="7884" max="7887" width="0" style="1" hidden="1" customWidth="1"/>
    <col min="7888" max="8130" width="11.42578125" style="1"/>
    <col min="8131" max="8131" width="4" style="1" customWidth="1"/>
    <col min="8132" max="8133" width="23.140625" style="1" customWidth="1"/>
    <col min="8134" max="8134" width="11.42578125" style="1"/>
    <col min="8135" max="8136" width="0" style="1" hidden="1" customWidth="1"/>
    <col min="8137" max="8137" width="22.85546875" style="1" bestFit="1" customWidth="1"/>
    <col min="8138" max="8138" width="12.5703125" style="1" bestFit="1" customWidth="1"/>
    <col min="8139" max="8139" width="24.5703125" style="1" bestFit="1" customWidth="1"/>
    <col min="8140" max="8143" width="0" style="1" hidden="1" customWidth="1"/>
    <col min="8144" max="8386" width="11.42578125" style="1"/>
    <col min="8387" max="8387" width="4" style="1" customWidth="1"/>
    <col min="8388" max="8389" width="23.140625" style="1" customWidth="1"/>
    <col min="8390" max="8390" width="11.42578125" style="1"/>
    <col min="8391" max="8392" width="0" style="1" hidden="1" customWidth="1"/>
    <col min="8393" max="8393" width="22.85546875" style="1" bestFit="1" customWidth="1"/>
    <col min="8394" max="8394" width="12.5703125" style="1" bestFit="1" customWidth="1"/>
    <col min="8395" max="8395" width="24.5703125" style="1" bestFit="1" customWidth="1"/>
    <col min="8396" max="8399" width="0" style="1" hidden="1" customWidth="1"/>
    <col min="8400" max="8642" width="11.42578125" style="1"/>
    <col min="8643" max="8643" width="4" style="1" customWidth="1"/>
    <col min="8644" max="8645" width="23.140625" style="1" customWidth="1"/>
    <col min="8646" max="8646" width="11.42578125" style="1"/>
    <col min="8647" max="8648" width="0" style="1" hidden="1" customWidth="1"/>
    <col min="8649" max="8649" width="22.85546875" style="1" bestFit="1" customWidth="1"/>
    <col min="8650" max="8650" width="12.5703125" style="1" bestFit="1" customWidth="1"/>
    <col min="8651" max="8651" width="24.5703125" style="1" bestFit="1" customWidth="1"/>
    <col min="8652" max="8655" width="0" style="1" hidden="1" customWidth="1"/>
    <col min="8656" max="8898" width="11.42578125" style="1"/>
    <col min="8899" max="8899" width="4" style="1" customWidth="1"/>
    <col min="8900" max="8901" width="23.140625" style="1" customWidth="1"/>
    <col min="8902" max="8902" width="11.42578125" style="1"/>
    <col min="8903" max="8904" width="0" style="1" hidden="1" customWidth="1"/>
    <col min="8905" max="8905" width="22.85546875" style="1" bestFit="1" customWidth="1"/>
    <col min="8906" max="8906" width="12.5703125" style="1" bestFit="1" customWidth="1"/>
    <col min="8907" max="8907" width="24.5703125" style="1" bestFit="1" customWidth="1"/>
    <col min="8908" max="8911" width="0" style="1" hidden="1" customWidth="1"/>
    <col min="8912" max="9154" width="11.42578125" style="1"/>
    <col min="9155" max="9155" width="4" style="1" customWidth="1"/>
    <col min="9156" max="9157" width="23.140625" style="1" customWidth="1"/>
    <col min="9158" max="9158" width="11.42578125" style="1"/>
    <col min="9159" max="9160" width="0" style="1" hidden="1" customWidth="1"/>
    <col min="9161" max="9161" width="22.85546875" style="1" bestFit="1" customWidth="1"/>
    <col min="9162" max="9162" width="12.5703125" style="1" bestFit="1" customWidth="1"/>
    <col min="9163" max="9163" width="24.5703125" style="1" bestFit="1" customWidth="1"/>
    <col min="9164" max="9167" width="0" style="1" hidden="1" customWidth="1"/>
    <col min="9168" max="9410" width="11.42578125" style="1"/>
    <col min="9411" max="9411" width="4" style="1" customWidth="1"/>
    <col min="9412" max="9413" width="23.140625" style="1" customWidth="1"/>
    <col min="9414" max="9414" width="11.42578125" style="1"/>
    <col min="9415" max="9416" width="0" style="1" hidden="1" customWidth="1"/>
    <col min="9417" max="9417" width="22.85546875" style="1" bestFit="1" customWidth="1"/>
    <col min="9418" max="9418" width="12.5703125" style="1" bestFit="1" customWidth="1"/>
    <col min="9419" max="9419" width="24.5703125" style="1" bestFit="1" customWidth="1"/>
    <col min="9420" max="9423" width="0" style="1" hidden="1" customWidth="1"/>
    <col min="9424" max="9666" width="11.42578125" style="1"/>
    <col min="9667" max="9667" width="4" style="1" customWidth="1"/>
    <col min="9668" max="9669" width="23.140625" style="1" customWidth="1"/>
    <col min="9670" max="9670" width="11.42578125" style="1"/>
    <col min="9671" max="9672" width="0" style="1" hidden="1" customWidth="1"/>
    <col min="9673" max="9673" width="22.85546875" style="1" bestFit="1" customWidth="1"/>
    <col min="9674" max="9674" width="12.5703125" style="1" bestFit="1" customWidth="1"/>
    <col min="9675" max="9675" width="24.5703125" style="1" bestFit="1" customWidth="1"/>
    <col min="9676" max="9679" width="0" style="1" hidden="1" customWidth="1"/>
    <col min="9680" max="9922" width="11.42578125" style="1"/>
    <col min="9923" max="9923" width="4" style="1" customWidth="1"/>
    <col min="9924" max="9925" width="23.140625" style="1" customWidth="1"/>
    <col min="9926" max="9926" width="11.42578125" style="1"/>
    <col min="9927" max="9928" width="0" style="1" hidden="1" customWidth="1"/>
    <col min="9929" max="9929" width="22.85546875" style="1" bestFit="1" customWidth="1"/>
    <col min="9930" max="9930" width="12.5703125" style="1" bestFit="1" customWidth="1"/>
    <col min="9931" max="9931" width="24.5703125" style="1" bestFit="1" customWidth="1"/>
    <col min="9932" max="9935" width="0" style="1" hidden="1" customWidth="1"/>
    <col min="9936" max="10178" width="11.42578125" style="1"/>
    <col min="10179" max="10179" width="4" style="1" customWidth="1"/>
    <col min="10180" max="10181" width="23.140625" style="1" customWidth="1"/>
    <col min="10182" max="10182" width="11.42578125" style="1"/>
    <col min="10183" max="10184" width="0" style="1" hidden="1" customWidth="1"/>
    <col min="10185" max="10185" width="22.85546875" style="1" bestFit="1" customWidth="1"/>
    <col min="10186" max="10186" width="12.5703125" style="1" bestFit="1" customWidth="1"/>
    <col min="10187" max="10187" width="24.5703125" style="1" bestFit="1" customWidth="1"/>
    <col min="10188" max="10191" width="0" style="1" hidden="1" customWidth="1"/>
    <col min="10192" max="10434" width="11.42578125" style="1"/>
    <col min="10435" max="10435" width="4" style="1" customWidth="1"/>
    <col min="10436" max="10437" width="23.140625" style="1" customWidth="1"/>
    <col min="10438" max="10438" width="11.42578125" style="1"/>
    <col min="10439" max="10440" width="0" style="1" hidden="1" customWidth="1"/>
    <col min="10441" max="10441" width="22.85546875" style="1" bestFit="1" customWidth="1"/>
    <col min="10442" max="10442" width="12.5703125" style="1" bestFit="1" customWidth="1"/>
    <col min="10443" max="10443" width="24.5703125" style="1" bestFit="1" customWidth="1"/>
    <col min="10444" max="10447" width="0" style="1" hidden="1" customWidth="1"/>
    <col min="10448" max="10690" width="11.42578125" style="1"/>
    <col min="10691" max="10691" width="4" style="1" customWidth="1"/>
    <col min="10692" max="10693" width="23.140625" style="1" customWidth="1"/>
    <col min="10694" max="10694" width="11.42578125" style="1"/>
    <col min="10695" max="10696" width="0" style="1" hidden="1" customWidth="1"/>
    <col min="10697" max="10697" width="22.85546875" style="1" bestFit="1" customWidth="1"/>
    <col min="10698" max="10698" width="12.5703125" style="1" bestFit="1" customWidth="1"/>
    <col min="10699" max="10699" width="24.5703125" style="1" bestFit="1" customWidth="1"/>
    <col min="10700" max="10703" width="0" style="1" hidden="1" customWidth="1"/>
    <col min="10704" max="10946" width="11.42578125" style="1"/>
    <col min="10947" max="10947" width="4" style="1" customWidth="1"/>
    <col min="10948" max="10949" width="23.140625" style="1" customWidth="1"/>
    <col min="10950" max="10950" width="11.42578125" style="1"/>
    <col min="10951" max="10952" width="0" style="1" hidden="1" customWidth="1"/>
    <col min="10953" max="10953" width="22.85546875" style="1" bestFit="1" customWidth="1"/>
    <col min="10954" max="10954" width="12.5703125" style="1" bestFit="1" customWidth="1"/>
    <col min="10955" max="10955" width="24.5703125" style="1" bestFit="1" customWidth="1"/>
    <col min="10956" max="10959" width="0" style="1" hidden="1" customWidth="1"/>
    <col min="10960" max="11202" width="11.42578125" style="1"/>
    <col min="11203" max="11203" width="4" style="1" customWidth="1"/>
    <col min="11204" max="11205" width="23.140625" style="1" customWidth="1"/>
    <col min="11206" max="11206" width="11.42578125" style="1"/>
    <col min="11207" max="11208" width="0" style="1" hidden="1" customWidth="1"/>
    <col min="11209" max="11209" width="22.85546875" style="1" bestFit="1" customWidth="1"/>
    <col min="11210" max="11210" width="12.5703125" style="1" bestFit="1" customWidth="1"/>
    <col min="11211" max="11211" width="24.5703125" style="1" bestFit="1" customWidth="1"/>
    <col min="11212" max="11215" width="0" style="1" hidden="1" customWidth="1"/>
    <col min="11216" max="11458" width="11.42578125" style="1"/>
    <col min="11459" max="11459" width="4" style="1" customWidth="1"/>
    <col min="11460" max="11461" width="23.140625" style="1" customWidth="1"/>
    <col min="11462" max="11462" width="11.42578125" style="1"/>
    <col min="11463" max="11464" width="0" style="1" hidden="1" customWidth="1"/>
    <col min="11465" max="11465" width="22.85546875" style="1" bestFit="1" customWidth="1"/>
    <col min="11466" max="11466" width="12.5703125" style="1" bestFit="1" customWidth="1"/>
    <col min="11467" max="11467" width="24.5703125" style="1" bestFit="1" customWidth="1"/>
    <col min="11468" max="11471" width="0" style="1" hidden="1" customWidth="1"/>
    <col min="11472" max="11714" width="11.42578125" style="1"/>
    <col min="11715" max="11715" width="4" style="1" customWidth="1"/>
    <col min="11716" max="11717" width="23.140625" style="1" customWidth="1"/>
    <col min="11718" max="11718" width="11.42578125" style="1"/>
    <col min="11719" max="11720" width="0" style="1" hidden="1" customWidth="1"/>
    <col min="11721" max="11721" width="22.85546875" style="1" bestFit="1" customWidth="1"/>
    <col min="11722" max="11722" width="12.5703125" style="1" bestFit="1" customWidth="1"/>
    <col min="11723" max="11723" width="24.5703125" style="1" bestFit="1" customWidth="1"/>
    <col min="11724" max="11727" width="0" style="1" hidden="1" customWidth="1"/>
    <col min="11728" max="11970" width="11.42578125" style="1"/>
    <col min="11971" max="11971" width="4" style="1" customWidth="1"/>
    <col min="11972" max="11973" width="23.140625" style="1" customWidth="1"/>
    <col min="11974" max="11974" width="11.42578125" style="1"/>
    <col min="11975" max="11976" width="0" style="1" hidden="1" customWidth="1"/>
    <col min="11977" max="11977" width="22.85546875" style="1" bestFit="1" customWidth="1"/>
    <col min="11978" max="11978" width="12.5703125" style="1" bestFit="1" customWidth="1"/>
    <col min="11979" max="11979" width="24.5703125" style="1" bestFit="1" customWidth="1"/>
    <col min="11980" max="11983" width="0" style="1" hidden="1" customWidth="1"/>
    <col min="11984" max="12226" width="11.42578125" style="1"/>
    <col min="12227" max="12227" width="4" style="1" customWidth="1"/>
    <col min="12228" max="12229" width="23.140625" style="1" customWidth="1"/>
    <col min="12230" max="12230" width="11.42578125" style="1"/>
    <col min="12231" max="12232" width="0" style="1" hidden="1" customWidth="1"/>
    <col min="12233" max="12233" width="22.85546875" style="1" bestFit="1" customWidth="1"/>
    <col min="12234" max="12234" width="12.5703125" style="1" bestFit="1" customWidth="1"/>
    <col min="12235" max="12235" width="24.5703125" style="1" bestFit="1" customWidth="1"/>
    <col min="12236" max="12239" width="0" style="1" hidden="1" customWidth="1"/>
    <col min="12240" max="12482" width="11.42578125" style="1"/>
    <col min="12483" max="12483" width="4" style="1" customWidth="1"/>
    <col min="12484" max="12485" width="23.140625" style="1" customWidth="1"/>
    <col min="12486" max="12486" width="11.42578125" style="1"/>
    <col min="12487" max="12488" width="0" style="1" hidden="1" customWidth="1"/>
    <col min="12489" max="12489" width="22.85546875" style="1" bestFit="1" customWidth="1"/>
    <col min="12490" max="12490" width="12.5703125" style="1" bestFit="1" customWidth="1"/>
    <col min="12491" max="12491" width="24.5703125" style="1" bestFit="1" customWidth="1"/>
    <col min="12492" max="12495" width="0" style="1" hidden="1" customWidth="1"/>
    <col min="12496" max="12738" width="11.42578125" style="1"/>
    <col min="12739" max="12739" width="4" style="1" customWidth="1"/>
    <col min="12740" max="12741" width="23.140625" style="1" customWidth="1"/>
    <col min="12742" max="12742" width="11.42578125" style="1"/>
    <col min="12743" max="12744" width="0" style="1" hidden="1" customWidth="1"/>
    <col min="12745" max="12745" width="22.85546875" style="1" bestFit="1" customWidth="1"/>
    <col min="12746" max="12746" width="12.5703125" style="1" bestFit="1" customWidth="1"/>
    <col min="12747" max="12747" width="24.5703125" style="1" bestFit="1" customWidth="1"/>
    <col min="12748" max="12751" width="0" style="1" hidden="1" customWidth="1"/>
    <col min="12752" max="12994" width="11.42578125" style="1"/>
    <col min="12995" max="12995" width="4" style="1" customWidth="1"/>
    <col min="12996" max="12997" width="23.140625" style="1" customWidth="1"/>
    <col min="12998" max="12998" width="11.42578125" style="1"/>
    <col min="12999" max="13000" width="0" style="1" hidden="1" customWidth="1"/>
    <col min="13001" max="13001" width="22.85546875" style="1" bestFit="1" customWidth="1"/>
    <col min="13002" max="13002" width="12.5703125" style="1" bestFit="1" customWidth="1"/>
    <col min="13003" max="13003" width="24.5703125" style="1" bestFit="1" customWidth="1"/>
    <col min="13004" max="13007" width="0" style="1" hidden="1" customWidth="1"/>
    <col min="13008" max="13250" width="11.42578125" style="1"/>
    <col min="13251" max="13251" width="4" style="1" customWidth="1"/>
    <col min="13252" max="13253" width="23.140625" style="1" customWidth="1"/>
    <col min="13254" max="13254" width="11.42578125" style="1"/>
    <col min="13255" max="13256" width="0" style="1" hidden="1" customWidth="1"/>
    <col min="13257" max="13257" width="22.85546875" style="1" bestFit="1" customWidth="1"/>
    <col min="13258" max="13258" width="12.5703125" style="1" bestFit="1" customWidth="1"/>
    <col min="13259" max="13259" width="24.5703125" style="1" bestFit="1" customWidth="1"/>
    <col min="13260" max="13263" width="0" style="1" hidden="1" customWidth="1"/>
    <col min="13264" max="13506" width="11.42578125" style="1"/>
    <col min="13507" max="13507" width="4" style="1" customWidth="1"/>
    <col min="13508" max="13509" width="23.140625" style="1" customWidth="1"/>
    <col min="13510" max="13510" width="11.42578125" style="1"/>
    <col min="13511" max="13512" width="0" style="1" hidden="1" customWidth="1"/>
    <col min="13513" max="13513" width="22.85546875" style="1" bestFit="1" customWidth="1"/>
    <col min="13514" max="13514" width="12.5703125" style="1" bestFit="1" customWidth="1"/>
    <col min="13515" max="13515" width="24.5703125" style="1" bestFit="1" customWidth="1"/>
    <col min="13516" max="13519" width="0" style="1" hidden="1" customWidth="1"/>
    <col min="13520" max="13762" width="11.42578125" style="1"/>
    <col min="13763" max="13763" width="4" style="1" customWidth="1"/>
    <col min="13764" max="13765" width="23.140625" style="1" customWidth="1"/>
    <col min="13766" max="13766" width="11.42578125" style="1"/>
    <col min="13767" max="13768" width="0" style="1" hidden="1" customWidth="1"/>
    <col min="13769" max="13769" width="22.85546875" style="1" bestFit="1" customWidth="1"/>
    <col min="13770" max="13770" width="12.5703125" style="1" bestFit="1" customWidth="1"/>
    <col min="13771" max="13771" width="24.5703125" style="1" bestFit="1" customWidth="1"/>
    <col min="13772" max="13775" width="0" style="1" hidden="1" customWidth="1"/>
    <col min="13776" max="14018" width="11.42578125" style="1"/>
    <col min="14019" max="14019" width="4" style="1" customWidth="1"/>
    <col min="14020" max="14021" width="23.140625" style="1" customWidth="1"/>
    <col min="14022" max="14022" width="11.42578125" style="1"/>
    <col min="14023" max="14024" width="0" style="1" hidden="1" customWidth="1"/>
    <col min="14025" max="14025" width="22.85546875" style="1" bestFit="1" customWidth="1"/>
    <col min="14026" max="14026" width="12.5703125" style="1" bestFit="1" customWidth="1"/>
    <col min="14027" max="14027" width="24.5703125" style="1" bestFit="1" customWidth="1"/>
    <col min="14028" max="14031" width="0" style="1" hidden="1" customWidth="1"/>
    <col min="14032" max="14274" width="11.42578125" style="1"/>
    <col min="14275" max="14275" width="4" style="1" customWidth="1"/>
    <col min="14276" max="14277" width="23.140625" style="1" customWidth="1"/>
    <col min="14278" max="14278" width="11.42578125" style="1"/>
    <col min="14279" max="14280" width="0" style="1" hidden="1" customWidth="1"/>
    <col min="14281" max="14281" width="22.85546875" style="1" bestFit="1" customWidth="1"/>
    <col min="14282" max="14282" width="12.5703125" style="1" bestFit="1" customWidth="1"/>
    <col min="14283" max="14283" width="24.5703125" style="1" bestFit="1" customWidth="1"/>
    <col min="14284" max="14287" width="0" style="1" hidden="1" customWidth="1"/>
    <col min="14288" max="14530" width="11.42578125" style="1"/>
    <col min="14531" max="14531" width="4" style="1" customWidth="1"/>
    <col min="14532" max="14533" width="23.140625" style="1" customWidth="1"/>
    <col min="14534" max="14534" width="11.42578125" style="1"/>
    <col min="14535" max="14536" width="0" style="1" hidden="1" customWidth="1"/>
    <col min="14537" max="14537" width="22.85546875" style="1" bestFit="1" customWidth="1"/>
    <col min="14538" max="14538" width="12.5703125" style="1" bestFit="1" customWidth="1"/>
    <col min="14539" max="14539" width="24.5703125" style="1" bestFit="1" customWidth="1"/>
    <col min="14540" max="14543" width="0" style="1" hidden="1" customWidth="1"/>
    <col min="14544" max="14786" width="11.42578125" style="1"/>
    <col min="14787" max="14787" width="4" style="1" customWidth="1"/>
    <col min="14788" max="14789" width="23.140625" style="1" customWidth="1"/>
    <col min="14790" max="14790" width="11.42578125" style="1"/>
    <col min="14791" max="14792" width="0" style="1" hidden="1" customWidth="1"/>
    <col min="14793" max="14793" width="22.85546875" style="1" bestFit="1" customWidth="1"/>
    <col min="14794" max="14794" width="12.5703125" style="1" bestFit="1" customWidth="1"/>
    <col min="14795" max="14795" width="24.5703125" style="1" bestFit="1" customWidth="1"/>
    <col min="14796" max="14799" width="0" style="1" hidden="1" customWidth="1"/>
    <col min="14800" max="15042" width="11.42578125" style="1"/>
    <col min="15043" max="15043" width="4" style="1" customWidth="1"/>
    <col min="15044" max="15045" width="23.140625" style="1" customWidth="1"/>
    <col min="15046" max="15046" width="11.42578125" style="1"/>
    <col min="15047" max="15048" width="0" style="1" hidden="1" customWidth="1"/>
    <col min="15049" max="15049" width="22.85546875" style="1" bestFit="1" customWidth="1"/>
    <col min="15050" max="15050" width="12.5703125" style="1" bestFit="1" customWidth="1"/>
    <col min="15051" max="15051" width="24.5703125" style="1" bestFit="1" customWidth="1"/>
    <col min="15052" max="15055" width="0" style="1" hidden="1" customWidth="1"/>
    <col min="15056" max="15298" width="11.42578125" style="1"/>
    <col min="15299" max="15299" width="4" style="1" customWidth="1"/>
    <col min="15300" max="15301" width="23.140625" style="1" customWidth="1"/>
    <col min="15302" max="15302" width="11.42578125" style="1"/>
    <col min="15303" max="15304" width="0" style="1" hidden="1" customWidth="1"/>
    <col min="15305" max="15305" width="22.85546875" style="1" bestFit="1" customWidth="1"/>
    <col min="15306" max="15306" width="12.5703125" style="1" bestFit="1" customWidth="1"/>
    <col min="15307" max="15307" width="24.5703125" style="1" bestFit="1" customWidth="1"/>
    <col min="15308" max="15311" width="0" style="1" hidden="1" customWidth="1"/>
    <col min="15312" max="15554" width="11.42578125" style="1"/>
    <col min="15555" max="15555" width="4" style="1" customWidth="1"/>
    <col min="15556" max="15557" width="23.140625" style="1" customWidth="1"/>
    <col min="15558" max="15558" width="11.42578125" style="1"/>
    <col min="15559" max="15560" width="0" style="1" hidden="1" customWidth="1"/>
    <col min="15561" max="15561" width="22.85546875" style="1" bestFit="1" customWidth="1"/>
    <col min="15562" max="15562" width="12.5703125" style="1" bestFit="1" customWidth="1"/>
    <col min="15563" max="15563" width="24.5703125" style="1" bestFit="1" customWidth="1"/>
    <col min="15564" max="15567" width="0" style="1" hidden="1" customWidth="1"/>
    <col min="15568" max="15810" width="11.42578125" style="1"/>
    <col min="15811" max="15811" width="4" style="1" customWidth="1"/>
    <col min="15812" max="15813" width="23.140625" style="1" customWidth="1"/>
    <col min="15814" max="15814" width="11.42578125" style="1"/>
    <col min="15815" max="15816" width="0" style="1" hidden="1" customWidth="1"/>
    <col min="15817" max="15817" width="22.85546875" style="1" bestFit="1" customWidth="1"/>
    <col min="15818" max="15818" width="12.5703125" style="1" bestFit="1" customWidth="1"/>
    <col min="15819" max="15819" width="24.5703125" style="1" bestFit="1" customWidth="1"/>
    <col min="15820" max="15823" width="0" style="1" hidden="1" customWidth="1"/>
    <col min="15824" max="16066" width="11.42578125" style="1"/>
    <col min="16067" max="16067" width="4" style="1" customWidth="1"/>
    <col min="16068" max="16069" width="23.140625" style="1" customWidth="1"/>
    <col min="16070" max="16070" width="11.42578125" style="1"/>
    <col min="16071" max="16072" width="0" style="1" hidden="1" customWidth="1"/>
    <col min="16073" max="16073" width="22.85546875" style="1" bestFit="1" customWidth="1"/>
    <col min="16074" max="16074" width="12.5703125" style="1" bestFit="1" customWidth="1"/>
    <col min="16075" max="16075" width="24.5703125" style="1" bestFit="1" customWidth="1"/>
    <col min="16076" max="16079" width="0" style="1" hidden="1" customWidth="1"/>
    <col min="16080" max="16384" width="11.42578125" style="1"/>
  </cols>
  <sheetData>
    <row r="1" spans="1:68" ht="18" customHeight="1" x14ac:dyDescent="0.25">
      <c r="A1"/>
    </row>
    <row r="3" spans="1:68" s="6" customFormat="1" ht="150.75" customHeight="1" x14ac:dyDescent="0.4">
      <c r="A3" s="79" t="s">
        <v>92</v>
      </c>
      <c r="B3" s="80"/>
      <c r="C3" s="80"/>
      <c r="D3" s="81"/>
      <c r="E3" s="82"/>
      <c r="F3" s="69"/>
      <c r="G3" s="69"/>
      <c r="H3" s="69">
        <v>50</v>
      </c>
      <c r="I3" s="69"/>
      <c r="J3" s="69">
        <v>500</v>
      </c>
      <c r="P3" s="69">
        <v>100</v>
      </c>
      <c r="S3" s="6">
        <v>200</v>
      </c>
      <c r="T3" s="107" t="s">
        <v>68</v>
      </c>
      <c r="Y3" s="108" t="s">
        <v>69</v>
      </c>
      <c r="AE3" s="69"/>
      <c r="AF3" s="69"/>
      <c r="AG3" s="69"/>
      <c r="AH3" s="69"/>
      <c r="AI3" s="69"/>
      <c r="AJ3" s="69"/>
      <c r="AK3" s="69"/>
      <c r="AL3" s="69"/>
      <c r="AM3" s="69"/>
    </row>
    <row r="5" spans="1:68" ht="15.95" customHeight="1" thickBot="1" x14ac:dyDescent="0.3">
      <c r="A5" s="6"/>
      <c r="B5" s="6"/>
      <c r="C5" s="6"/>
      <c r="E5" s="4" t="s">
        <v>0</v>
      </c>
      <c r="F5" s="4" t="s">
        <v>1</v>
      </c>
      <c r="G5" s="4" t="s">
        <v>2</v>
      </c>
      <c r="H5" s="4" t="s">
        <v>17</v>
      </c>
      <c r="I5" s="4" t="s">
        <v>3</v>
      </c>
      <c r="J5" s="4" t="s">
        <v>18</v>
      </c>
      <c r="K5" s="4"/>
      <c r="L5" s="130" t="s">
        <v>4</v>
      </c>
      <c r="M5" s="130"/>
      <c r="N5" s="130"/>
      <c r="O5" s="130"/>
      <c r="P5" s="4" t="s">
        <v>19</v>
      </c>
      <c r="T5" s="4"/>
      <c r="U5" s="130" t="s">
        <v>4</v>
      </c>
      <c r="V5" s="130"/>
      <c r="W5" s="130"/>
      <c r="X5" s="130"/>
      <c r="Y5" s="4">
        <v>250</v>
      </c>
      <c r="Z5" s="4"/>
      <c r="AA5" s="130"/>
      <c r="AB5" s="130"/>
      <c r="AC5" s="130"/>
      <c r="AD5" s="130"/>
      <c r="AF5" s="4"/>
      <c r="AH5" s="4"/>
      <c r="AJ5" s="4"/>
      <c r="AL5" s="4"/>
    </row>
    <row r="6" spans="1:68" s="5" customFormat="1" ht="75.75" customHeight="1" thickBot="1" x14ac:dyDescent="0.25">
      <c r="A6" s="7" t="s">
        <v>5</v>
      </c>
      <c r="B6" s="8" t="s">
        <v>66</v>
      </c>
      <c r="C6" s="9" t="s">
        <v>67</v>
      </c>
      <c r="D6" s="10" t="s">
        <v>6</v>
      </c>
      <c r="E6" s="10" t="s">
        <v>7</v>
      </c>
      <c r="F6" s="11" t="s">
        <v>8</v>
      </c>
      <c r="G6" s="60" t="s">
        <v>9</v>
      </c>
      <c r="H6" s="60"/>
      <c r="I6" s="59" t="s">
        <v>10</v>
      </c>
      <c r="J6" s="59"/>
      <c r="K6" s="54" t="s">
        <v>11</v>
      </c>
      <c r="L6" s="58" t="s">
        <v>12</v>
      </c>
      <c r="M6" s="58" t="s">
        <v>13</v>
      </c>
      <c r="N6" s="58" t="s">
        <v>14</v>
      </c>
      <c r="O6" s="58" t="s">
        <v>15</v>
      </c>
      <c r="P6" s="55"/>
      <c r="Q6" s="56" t="s">
        <v>41</v>
      </c>
      <c r="R6" s="57" t="s">
        <v>48</v>
      </c>
      <c r="S6" s="56" t="s">
        <v>49</v>
      </c>
      <c r="T6" s="61" t="s">
        <v>91</v>
      </c>
      <c r="U6" s="62" t="s">
        <v>12</v>
      </c>
      <c r="V6" s="62" t="s">
        <v>13</v>
      </c>
      <c r="W6" s="62" t="s">
        <v>14</v>
      </c>
      <c r="X6" s="62" t="s">
        <v>15</v>
      </c>
      <c r="Y6" s="61" t="s">
        <v>50</v>
      </c>
      <c r="Z6" s="63"/>
      <c r="AA6" s="64"/>
      <c r="AB6" s="64"/>
      <c r="AC6" s="64"/>
      <c r="AD6" s="64"/>
      <c r="AE6" s="63"/>
      <c r="AF6" s="72"/>
      <c r="AG6" s="72"/>
      <c r="AH6" s="71"/>
      <c r="AI6" s="71"/>
      <c r="AJ6" s="73"/>
      <c r="AK6" s="73"/>
      <c r="AL6" s="74"/>
      <c r="AM6" s="74"/>
      <c r="AN6" s="75"/>
      <c r="AO6" s="75"/>
      <c r="AP6" s="76"/>
      <c r="AQ6" s="76"/>
      <c r="AR6" s="85"/>
      <c r="AS6" s="85"/>
      <c r="AT6" s="83"/>
      <c r="AU6" s="83"/>
      <c r="AV6" s="86"/>
      <c r="AW6" s="86"/>
      <c r="AX6" s="89"/>
      <c r="AY6" s="89"/>
      <c r="AZ6" s="88"/>
      <c r="BA6" s="88"/>
      <c r="BB6" s="87"/>
      <c r="BC6" s="87"/>
      <c r="BD6" s="104"/>
      <c r="BE6" s="104"/>
      <c r="BF6" s="87"/>
      <c r="BG6" s="87"/>
      <c r="BH6" s="86"/>
      <c r="BI6" s="86"/>
      <c r="BJ6" s="104"/>
      <c r="BK6" s="104"/>
      <c r="BL6" s="76"/>
      <c r="BM6" s="76"/>
    </row>
    <row r="7" spans="1:68" s="17" customFormat="1" x14ac:dyDescent="0.25">
      <c r="A7" s="12">
        <v>1</v>
      </c>
      <c r="B7" s="12"/>
      <c r="C7" s="12"/>
      <c r="D7" s="12"/>
      <c r="E7" s="13"/>
      <c r="F7" s="14"/>
      <c r="G7" s="15" t="s">
        <v>16</v>
      </c>
      <c r="H7" s="19" t="s">
        <v>16</v>
      </c>
      <c r="I7" s="15" t="s">
        <v>16</v>
      </c>
      <c r="J7" s="15" t="s">
        <v>16</v>
      </c>
      <c r="K7" s="33" t="s">
        <v>16</v>
      </c>
      <c r="L7" s="16"/>
      <c r="M7" s="16"/>
      <c r="N7" s="16"/>
      <c r="O7" s="16"/>
      <c r="P7" s="15" t="s">
        <v>16</v>
      </c>
      <c r="Q7" s="33"/>
      <c r="R7" s="15"/>
      <c r="S7" s="33"/>
      <c r="T7" s="65"/>
      <c r="U7" s="16"/>
      <c r="V7" s="16"/>
      <c r="W7" s="16"/>
      <c r="X7" s="16"/>
      <c r="Y7" s="33"/>
      <c r="Z7" s="65"/>
      <c r="AA7" s="16"/>
      <c r="AB7" s="16"/>
      <c r="AC7" s="16"/>
      <c r="AD7" s="16"/>
      <c r="AE7" s="33"/>
      <c r="AF7" s="70"/>
      <c r="AG7" s="70"/>
      <c r="AH7" s="70"/>
      <c r="AI7" s="70"/>
      <c r="AJ7" s="70"/>
      <c r="AK7" s="70"/>
      <c r="AL7" s="70"/>
      <c r="AM7" s="70"/>
      <c r="AR7" s="84"/>
      <c r="AS7" s="84"/>
      <c r="AT7" s="84"/>
      <c r="AU7" s="84"/>
      <c r="AV7" s="84"/>
      <c r="AW7" s="84"/>
      <c r="AX7" s="84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66"/>
      <c r="BM7" s="27"/>
    </row>
    <row r="8" spans="1:68" s="17" customFormat="1" x14ac:dyDescent="0.25">
      <c r="A8" s="18">
        <v>2</v>
      </c>
      <c r="B8" s="18"/>
      <c r="C8" s="18"/>
      <c r="D8" s="18"/>
      <c r="E8" s="13" t="s">
        <v>16</v>
      </c>
      <c r="F8" s="13" t="s">
        <v>16</v>
      </c>
      <c r="G8" s="19" t="s">
        <v>16</v>
      </c>
      <c r="H8" s="19" t="s">
        <v>16</v>
      </c>
      <c r="I8" s="19" t="s">
        <v>16</v>
      </c>
      <c r="J8" s="19" t="s">
        <v>16</v>
      </c>
      <c r="K8" s="20" t="s">
        <v>16</v>
      </c>
      <c r="L8" s="16"/>
      <c r="M8" s="16"/>
      <c r="N8" s="16">
        <v>1</v>
      </c>
      <c r="O8" s="16"/>
      <c r="P8" s="19" t="s">
        <v>16</v>
      </c>
      <c r="Q8" s="20" t="s">
        <v>16</v>
      </c>
      <c r="R8" s="19" t="s">
        <v>42</v>
      </c>
      <c r="S8" s="52"/>
      <c r="T8" s="66"/>
      <c r="U8" s="16"/>
      <c r="V8" s="16"/>
      <c r="W8" s="16"/>
      <c r="X8" s="16"/>
      <c r="Y8" s="20"/>
      <c r="Z8" s="66"/>
      <c r="AA8" s="16"/>
      <c r="AB8" s="16"/>
      <c r="AC8" s="16"/>
      <c r="AD8" s="16"/>
      <c r="AE8" s="27"/>
      <c r="AF8" s="67"/>
      <c r="AG8" s="27"/>
      <c r="AH8" s="67"/>
      <c r="AI8" s="27"/>
      <c r="AJ8" s="67"/>
      <c r="AK8" s="27"/>
      <c r="AL8" s="67"/>
      <c r="AM8" s="27"/>
      <c r="AN8" s="66"/>
      <c r="AO8" s="27"/>
      <c r="AP8" s="66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66"/>
      <c r="BM8" s="27"/>
      <c r="BO8" s="2"/>
    </row>
    <row r="9" spans="1:68" s="17" customFormat="1" x14ac:dyDescent="0.25">
      <c r="A9" s="12">
        <v>3</v>
      </c>
      <c r="B9" s="21"/>
      <c r="C9" s="21"/>
      <c r="D9" s="21"/>
      <c r="E9" s="22" t="s">
        <v>16</v>
      </c>
      <c r="F9" s="13" t="s">
        <v>16</v>
      </c>
      <c r="G9" s="19" t="s">
        <v>16</v>
      </c>
      <c r="H9" s="19" t="s">
        <v>16</v>
      </c>
      <c r="I9" s="19" t="s">
        <v>16</v>
      </c>
      <c r="J9" s="19" t="s">
        <v>16</v>
      </c>
      <c r="K9" s="20" t="s">
        <v>16</v>
      </c>
      <c r="L9" s="16">
        <v>1</v>
      </c>
      <c r="M9" s="16">
        <v>1</v>
      </c>
      <c r="N9" s="16">
        <v>2</v>
      </c>
      <c r="O9" s="16">
        <v>4</v>
      </c>
      <c r="P9" s="53" t="s">
        <v>16</v>
      </c>
      <c r="Q9" s="52" t="s">
        <v>16</v>
      </c>
      <c r="R9" s="19" t="s">
        <v>43</v>
      </c>
      <c r="S9" s="27" t="s">
        <v>16</v>
      </c>
      <c r="T9" s="66"/>
      <c r="U9" s="16"/>
      <c r="V9" s="16"/>
      <c r="W9" s="16"/>
      <c r="X9" s="16"/>
      <c r="Y9" s="27"/>
      <c r="Z9" s="66"/>
      <c r="AA9" s="16"/>
      <c r="AB9" s="16"/>
      <c r="AC9" s="16"/>
      <c r="AD9" s="16"/>
      <c r="AE9" s="27"/>
      <c r="AF9" s="66"/>
      <c r="AG9" s="27"/>
      <c r="AH9" s="66"/>
      <c r="AI9" s="27"/>
      <c r="AJ9" s="66"/>
      <c r="AK9" s="27"/>
      <c r="AL9" s="66"/>
      <c r="AM9" s="27"/>
      <c r="AN9" s="66"/>
      <c r="AO9" s="27"/>
      <c r="AP9" s="66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66"/>
      <c r="BM9" s="27"/>
      <c r="BO9" s="2"/>
      <c r="BP9" s="2"/>
    </row>
    <row r="10" spans="1:68" x14ac:dyDescent="0.25">
      <c r="A10" s="18">
        <v>4</v>
      </c>
      <c r="B10" s="21"/>
      <c r="C10" s="21"/>
      <c r="D10" s="21"/>
      <c r="E10" s="22"/>
      <c r="F10" s="23" t="s">
        <v>16</v>
      </c>
      <c r="G10" s="24" t="s">
        <v>16</v>
      </c>
      <c r="H10" s="19" t="s">
        <v>16</v>
      </c>
      <c r="I10" s="24" t="s">
        <v>16</v>
      </c>
      <c r="J10" s="24" t="s">
        <v>16</v>
      </c>
      <c r="K10" s="52"/>
      <c r="L10" s="25"/>
      <c r="M10" s="25"/>
      <c r="N10" s="25"/>
      <c r="O10" s="25"/>
      <c r="P10" s="24"/>
      <c r="Q10" s="20"/>
      <c r="R10" s="24"/>
      <c r="S10" s="52"/>
      <c r="T10" s="66"/>
      <c r="U10" s="25"/>
      <c r="V10" s="25"/>
      <c r="W10" s="25"/>
      <c r="X10" s="25"/>
      <c r="Y10" s="27"/>
      <c r="Z10" s="66"/>
      <c r="AA10" s="25"/>
      <c r="AB10" s="25"/>
      <c r="AC10" s="25"/>
      <c r="AD10" s="25"/>
      <c r="AE10" s="27"/>
      <c r="AF10" s="66"/>
      <c r="AG10" s="27"/>
      <c r="AH10" s="66"/>
      <c r="AI10" s="27"/>
      <c r="AJ10" s="66"/>
      <c r="AK10" s="27"/>
      <c r="AL10" s="66"/>
      <c r="AM10" s="27"/>
      <c r="AN10" s="66"/>
      <c r="AO10" s="27"/>
      <c r="AP10" s="66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66"/>
      <c r="BM10" s="27"/>
      <c r="BO10" s="51"/>
    </row>
    <row r="11" spans="1:68" s="17" customFormat="1" x14ac:dyDescent="0.25">
      <c r="A11" s="12">
        <v>5</v>
      </c>
      <c r="B11" s="21"/>
      <c r="C11" s="21"/>
      <c r="D11" s="21"/>
      <c r="E11" s="22" t="s">
        <v>16</v>
      </c>
      <c r="F11" s="13" t="s">
        <v>16</v>
      </c>
      <c r="G11" s="26"/>
      <c r="H11" s="19"/>
      <c r="I11" s="19" t="s">
        <v>16</v>
      </c>
      <c r="J11" s="19" t="s">
        <v>16</v>
      </c>
      <c r="K11" s="20" t="s">
        <v>16</v>
      </c>
      <c r="L11" s="16"/>
      <c r="M11" s="16"/>
      <c r="N11" s="16">
        <v>1</v>
      </c>
      <c r="O11" s="16">
        <v>3</v>
      </c>
      <c r="P11" s="19" t="s">
        <v>16</v>
      </c>
      <c r="Q11" s="20" t="s">
        <v>16</v>
      </c>
      <c r="R11" s="19" t="s">
        <v>44</v>
      </c>
      <c r="S11" s="52" t="s">
        <v>16</v>
      </c>
      <c r="T11" s="66"/>
      <c r="U11" s="16"/>
      <c r="V11" s="16"/>
      <c r="W11" s="16"/>
      <c r="X11" s="16"/>
      <c r="Y11" s="27"/>
      <c r="Z11" s="66"/>
      <c r="AA11" s="16"/>
      <c r="AB11" s="16"/>
      <c r="AC11" s="16"/>
      <c r="AD11" s="16"/>
      <c r="AE11" s="27"/>
      <c r="AF11" s="66"/>
      <c r="AG11" s="27"/>
      <c r="AH11" s="66"/>
      <c r="AI11" s="27"/>
      <c r="AJ11" s="66"/>
      <c r="AK11" s="27"/>
      <c r="AL11" s="66"/>
      <c r="AM11" s="27"/>
      <c r="AN11" s="66"/>
      <c r="AO11" s="27"/>
      <c r="AP11" s="66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66"/>
      <c r="BM11" s="27"/>
      <c r="BO11" s="2"/>
    </row>
    <row r="12" spans="1:68" x14ac:dyDescent="0.25">
      <c r="A12" s="18">
        <v>6</v>
      </c>
      <c r="B12" s="21"/>
      <c r="C12" s="21"/>
      <c r="D12" s="21"/>
      <c r="E12" s="22" t="s">
        <v>16</v>
      </c>
      <c r="F12" s="13" t="s">
        <v>16</v>
      </c>
      <c r="G12" s="24" t="s">
        <v>16</v>
      </c>
      <c r="H12" s="24" t="s">
        <v>16</v>
      </c>
      <c r="I12" s="19" t="s">
        <v>16</v>
      </c>
      <c r="J12" s="19" t="s">
        <v>16</v>
      </c>
      <c r="K12" s="20" t="s">
        <v>16</v>
      </c>
      <c r="L12" s="25"/>
      <c r="M12" s="25">
        <v>1</v>
      </c>
      <c r="N12" s="16">
        <v>1</v>
      </c>
      <c r="O12" s="16">
        <v>2</v>
      </c>
      <c r="P12" s="19" t="s">
        <v>16</v>
      </c>
      <c r="Q12" s="20" t="s">
        <v>16</v>
      </c>
      <c r="R12" s="19"/>
      <c r="S12" s="52"/>
      <c r="T12" s="66"/>
      <c r="U12" s="25"/>
      <c r="V12" s="25"/>
      <c r="W12" s="16"/>
      <c r="X12" s="16"/>
      <c r="Y12" s="27"/>
      <c r="Z12" s="66"/>
      <c r="AA12" s="25"/>
      <c r="AB12" s="25"/>
      <c r="AC12" s="16"/>
      <c r="AD12" s="16"/>
      <c r="AE12" s="27"/>
      <c r="AF12" s="66"/>
      <c r="AG12" s="27"/>
      <c r="AH12" s="66"/>
      <c r="AI12" s="27"/>
      <c r="AJ12" s="66"/>
      <c r="AK12" s="27"/>
      <c r="AL12" s="66"/>
      <c r="AM12" s="27"/>
      <c r="AN12" s="66"/>
      <c r="AO12" s="27"/>
      <c r="AP12" s="66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66"/>
      <c r="BM12" s="27"/>
    </row>
    <row r="13" spans="1:68" x14ac:dyDescent="0.25">
      <c r="A13" s="12">
        <v>7</v>
      </c>
      <c r="B13" s="21"/>
      <c r="C13" s="21"/>
      <c r="D13" s="21"/>
      <c r="E13" s="22" t="s">
        <v>16</v>
      </c>
      <c r="F13" s="23" t="s">
        <v>16</v>
      </c>
      <c r="G13" s="19" t="s">
        <v>16</v>
      </c>
      <c r="H13" s="19" t="s">
        <v>16</v>
      </c>
      <c r="I13" s="19" t="s">
        <v>16</v>
      </c>
      <c r="J13" s="19" t="s">
        <v>16</v>
      </c>
      <c r="K13" s="20"/>
      <c r="L13" s="25"/>
      <c r="M13" s="25"/>
      <c r="N13" s="16">
        <v>1</v>
      </c>
      <c r="O13" s="16"/>
      <c r="P13" s="19"/>
      <c r="Q13" s="20"/>
      <c r="R13" s="19"/>
      <c r="S13" s="52"/>
      <c r="T13" s="66"/>
      <c r="U13" s="25"/>
      <c r="V13" s="25"/>
      <c r="W13" s="16"/>
      <c r="X13" s="16"/>
      <c r="Y13" s="27"/>
      <c r="Z13" s="66"/>
      <c r="AA13" s="25"/>
      <c r="AB13" s="25"/>
      <c r="AC13" s="16"/>
      <c r="AD13" s="16"/>
      <c r="AE13" s="27"/>
      <c r="AF13" s="66"/>
      <c r="AG13" s="27"/>
      <c r="AH13" s="66"/>
      <c r="AI13" s="27"/>
      <c r="AJ13" s="66"/>
      <c r="AK13" s="27"/>
      <c r="AL13" s="66"/>
      <c r="AM13" s="27"/>
      <c r="AN13" s="66"/>
      <c r="AO13" s="27"/>
      <c r="AP13" s="66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66"/>
      <c r="BM13" s="27"/>
    </row>
    <row r="14" spans="1:68" x14ac:dyDescent="0.25">
      <c r="A14" s="18">
        <v>8</v>
      </c>
      <c r="B14" s="21"/>
      <c r="C14" s="21"/>
      <c r="D14" s="21"/>
      <c r="E14" s="22" t="s">
        <v>16</v>
      </c>
      <c r="F14" s="13" t="s">
        <v>16</v>
      </c>
      <c r="G14" s="24" t="s">
        <v>16</v>
      </c>
      <c r="H14" s="24" t="s">
        <v>16</v>
      </c>
      <c r="I14" s="24" t="s">
        <v>16</v>
      </c>
      <c r="J14" s="24" t="s">
        <v>16</v>
      </c>
      <c r="K14" s="27" t="s">
        <v>16</v>
      </c>
      <c r="L14" s="25"/>
      <c r="M14" s="25">
        <v>1</v>
      </c>
      <c r="N14" s="16">
        <v>1</v>
      </c>
      <c r="O14" s="16">
        <v>2</v>
      </c>
      <c r="P14" s="24" t="s">
        <v>16</v>
      </c>
      <c r="Q14" s="27" t="s">
        <v>16</v>
      </c>
      <c r="R14" s="24"/>
      <c r="S14" s="52"/>
      <c r="T14" s="67"/>
      <c r="U14" s="25"/>
      <c r="V14" s="25"/>
      <c r="W14" s="16"/>
      <c r="X14" s="16"/>
      <c r="Y14" s="27"/>
      <c r="Z14" s="67"/>
      <c r="AA14" s="25"/>
      <c r="AB14" s="25"/>
      <c r="AC14" s="16"/>
      <c r="AD14" s="16"/>
      <c r="AE14" s="27"/>
      <c r="AF14" s="67"/>
      <c r="AG14" s="27"/>
      <c r="AH14" s="67"/>
      <c r="AI14" s="27"/>
      <c r="AJ14" s="67"/>
      <c r="AK14" s="27"/>
      <c r="AL14" s="67"/>
      <c r="AM14" s="27"/>
      <c r="AN14" s="67"/>
      <c r="AO14" s="27"/>
      <c r="AP14" s="6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67"/>
      <c r="BM14" s="27"/>
    </row>
    <row r="15" spans="1:68" x14ac:dyDescent="0.25">
      <c r="A15" s="12">
        <v>9</v>
      </c>
      <c r="B15" s="21"/>
      <c r="C15" s="21"/>
      <c r="D15" s="21"/>
      <c r="E15" s="22" t="s">
        <v>16</v>
      </c>
      <c r="F15" s="13"/>
      <c r="G15" s="19"/>
      <c r="H15" s="19"/>
      <c r="I15" s="24" t="s">
        <v>16</v>
      </c>
      <c r="J15" s="24" t="s">
        <v>16</v>
      </c>
      <c r="K15" s="20"/>
      <c r="L15" s="25">
        <v>1</v>
      </c>
      <c r="M15" s="25"/>
      <c r="N15" s="16">
        <v>1</v>
      </c>
      <c r="O15" s="16">
        <v>2</v>
      </c>
      <c r="P15" s="24"/>
      <c r="Q15" s="20"/>
      <c r="R15" s="24"/>
      <c r="S15" s="52"/>
      <c r="T15" s="66"/>
      <c r="U15" s="25"/>
      <c r="V15" s="25"/>
      <c r="W15" s="16"/>
      <c r="X15" s="16"/>
      <c r="Y15" s="27"/>
      <c r="Z15" s="66"/>
      <c r="AA15" s="25"/>
      <c r="AB15" s="25"/>
      <c r="AC15" s="16"/>
      <c r="AD15" s="16"/>
      <c r="AE15" s="27"/>
      <c r="AF15" s="66"/>
      <c r="AG15" s="27"/>
      <c r="AH15" s="66"/>
      <c r="AI15" s="27"/>
      <c r="AJ15" s="66"/>
      <c r="AK15" s="27"/>
      <c r="AL15" s="66"/>
      <c r="AM15" s="27"/>
      <c r="AN15" s="66"/>
      <c r="AO15" s="27"/>
      <c r="AP15" s="66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66"/>
      <c r="BM15" s="27"/>
    </row>
    <row r="16" spans="1:68" x14ac:dyDescent="0.25">
      <c r="A16" s="18">
        <v>10</v>
      </c>
      <c r="B16" s="28"/>
      <c r="C16" s="28"/>
      <c r="D16" s="28"/>
      <c r="E16" s="23" t="s">
        <v>16</v>
      </c>
      <c r="F16" s="23"/>
      <c r="G16" s="19" t="s">
        <v>16</v>
      </c>
      <c r="H16" s="19" t="s">
        <v>16</v>
      </c>
      <c r="I16" s="19" t="s">
        <v>16</v>
      </c>
      <c r="J16" s="19" t="s">
        <v>16</v>
      </c>
      <c r="K16" s="20" t="s">
        <v>16</v>
      </c>
      <c r="L16" s="25">
        <v>1</v>
      </c>
      <c r="M16" s="25"/>
      <c r="N16" s="25">
        <v>1</v>
      </c>
      <c r="O16" s="25">
        <v>2</v>
      </c>
      <c r="P16" s="19" t="s">
        <v>16</v>
      </c>
      <c r="Q16" s="20"/>
      <c r="R16" s="19"/>
      <c r="S16" s="52"/>
      <c r="T16" s="66"/>
      <c r="U16" s="25"/>
      <c r="V16" s="25"/>
      <c r="W16" s="25"/>
      <c r="X16" s="25"/>
      <c r="Y16" s="27"/>
      <c r="Z16" s="66"/>
      <c r="AA16" s="25"/>
      <c r="AB16" s="25"/>
      <c r="AC16" s="25"/>
      <c r="AD16" s="25"/>
      <c r="AE16" s="27"/>
      <c r="AF16" s="66"/>
      <c r="AG16" s="27"/>
      <c r="AH16" s="66"/>
      <c r="AI16" s="27"/>
      <c r="AJ16" s="66"/>
      <c r="AK16" s="27"/>
      <c r="AL16" s="66"/>
      <c r="AM16" s="27"/>
      <c r="AN16" s="66"/>
      <c r="AO16" s="27"/>
      <c r="AP16" s="6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66"/>
      <c r="BM16" s="27"/>
    </row>
    <row r="17" spans="1:65" x14ac:dyDescent="0.25">
      <c r="A17" s="12">
        <v>11</v>
      </c>
      <c r="B17" s="21"/>
      <c r="C17" s="21"/>
      <c r="D17" s="21"/>
      <c r="E17" s="22"/>
      <c r="F17" s="13"/>
      <c r="G17" s="19" t="s">
        <v>16</v>
      </c>
      <c r="H17" s="19" t="s">
        <v>16</v>
      </c>
      <c r="I17" s="19" t="s">
        <v>16</v>
      </c>
      <c r="J17" s="19" t="s">
        <v>16</v>
      </c>
      <c r="K17" s="20" t="s">
        <v>16</v>
      </c>
      <c r="L17" s="25"/>
      <c r="M17" s="25"/>
      <c r="N17" s="25"/>
      <c r="O17" s="25"/>
      <c r="P17" s="19" t="s">
        <v>16</v>
      </c>
      <c r="Q17" s="20"/>
      <c r="R17" s="19"/>
      <c r="S17" s="52"/>
      <c r="T17" s="66"/>
      <c r="U17" s="25"/>
      <c r="V17" s="25"/>
      <c r="W17" s="25"/>
      <c r="X17" s="25"/>
      <c r="Y17" s="27"/>
      <c r="Z17" s="66"/>
      <c r="AA17" s="25"/>
      <c r="AB17" s="25"/>
      <c r="AC17" s="25"/>
      <c r="AD17" s="25"/>
      <c r="AE17" s="27"/>
      <c r="AF17" s="66"/>
      <c r="AG17" s="27"/>
      <c r="AH17" s="66"/>
      <c r="AI17" s="27"/>
      <c r="AJ17" s="66"/>
      <c r="AK17" s="27"/>
      <c r="AL17" s="66"/>
      <c r="AM17" s="27"/>
      <c r="AN17" s="66"/>
      <c r="AO17" s="27"/>
      <c r="AP17" s="6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66"/>
      <c r="BM17" s="27"/>
    </row>
    <row r="18" spans="1:65" x14ac:dyDescent="0.25">
      <c r="A18" s="18">
        <v>12</v>
      </c>
      <c r="B18" s="21"/>
      <c r="C18" s="21"/>
      <c r="D18" s="29"/>
      <c r="E18" s="22"/>
      <c r="F18" s="13" t="s">
        <v>16</v>
      </c>
      <c r="G18" s="19" t="s">
        <v>16</v>
      </c>
      <c r="H18" s="68" t="s">
        <v>53</v>
      </c>
      <c r="I18" s="68" t="s">
        <v>16</v>
      </c>
      <c r="J18" s="68" t="s">
        <v>53</v>
      </c>
      <c r="K18" s="27" t="s">
        <v>16</v>
      </c>
      <c r="L18" s="6"/>
      <c r="M18" s="6"/>
      <c r="N18" s="6"/>
      <c r="O18" s="6"/>
      <c r="P18" s="68" t="s">
        <v>53</v>
      </c>
      <c r="Q18" s="27"/>
      <c r="R18" s="68"/>
      <c r="S18" s="27"/>
      <c r="T18" s="67"/>
      <c r="U18" s="6"/>
      <c r="V18" s="6"/>
      <c r="W18" s="6"/>
      <c r="X18" s="6"/>
      <c r="Y18" s="27"/>
      <c r="Z18" s="67"/>
      <c r="AA18" s="6"/>
      <c r="AB18" s="6"/>
      <c r="AC18" s="6"/>
      <c r="AD18" s="6"/>
      <c r="AE18" s="27"/>
      <c r="AF18" s="66"/>
      <c r="AG18" s="27"/>
      <c r="AH18" s="66"/>
      <c r="AI18" s="27"/>
      <c r="AJ18" s="66"/>
      <c r="AK18" s="27"/>
      <c r="AL18" s="66"/>
      <c r="AM18" s="27"/>
      <c r="AN18" s="67"/>
      <c r="AO18" s="27"/>
      <c r="AP18" s="6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67"/>
      <c r="BM18" s="27"/>
    </row>
    <row r="19" spans="1:65" x14ac:dyDescent="0.25">
      <c r="A19" s="12">
        <v>13</v>
      </c>
      <c r="B19" s="21"/>
      <c r="C19" s="21"/>
      <c r="D19" s="29"/>
      <c r="E19" s="30"/>
      <c r="F19" s="13" t="s">
        <v>16</v>
      </c>
      <c r="G19" s="19" t="s">
        <v>16</v>
      </c>
      <c r="H19" s="19" t="s">
        <v>16</v>
      </c>
      <c r="I19" s="19" t="s">
        <v>16</v>
      </c>
      <c r="J19" s="19" t="s">
        <v>16</v>
      </c>
      <c r="K19" s="20" t="s">
        <v>16</v>
      </c>
      <c r="L19" s="25"/>
      <c r="M19" s="25"/>
      <c r="N19" s="25"/>
      <c r="O19" s="25"/>
      <c r="P19" s="19" t="s">
        <v>16</v>
      </c>
      <c r="Q19" s="20" t="s">
        <v>16</v>
      </c>
      <c r="R19" s="19" t="s">
        <v>45</v>
      </c>
      <c r="S19" s="52" t="s">
        <v>16</v>
      </c>
      <c r="T19" s="66"/>
      <c r="U19" s="25"/>
      <c r="V19" s="25"/>
      <c r="W19" s="25"/>
      <c r="X19" s="25"/>
      <c r="Y19" s="27"/>
      <c r="Z19" s="66"/>
      <c r="AA19" s="25"/>
      <c r="AB19" s="25"/>
      <c r="AC19" s="25"/>
      <c r="AD19" s="25"/>
      <c r="AE19" s="20"/>
      <c r="AF19" s="66"/>
      <c r="AG19" s="27"/>
      <c r="AH19" s="66"/>
      <c r="AI19" s="27"/>
      <c r="AJ19" s="66"/>
      <c r="AK19" s="27"/>
      <c r="AL19" s="66"/>
      <c r="AM19" s="27"/>
      <c r="AN19" s="66"/>
      <c r="AO19" s="27"/>
      <c r="AP19" s="6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66"/>
      <c r="BM19" s="27"/>
    </row>
    <row r="20" spans="1:65" x14ac:dyDescent="0.25">
      <c r="A20" s="18">
        <v>14</v>
      </c>
      <c r="B20" s="21"/>
      <c r="C20" s="21"/>
      <c r="D20" s="29"/>
      <c r="E20" s="30"/>
      <c r="F20" s="13" t="s">
        <v>16</v>
      </c>
      <c r="G20" s="19"/>
      <c r="H20" s="19"/>
      <c r="I20" s="19" t="s">
        <v>16</v>
      </c>
      <c r="J20" s="19" t="s">
        <v>16</v>
      </c>
      <c r="K20" s="20" t="s">
        <v>16</v>
      </c>
      <c r="L20" s="25"/>
      <c r="M20" s="25"/>
      <c r="N20" s="25"/>
      <c r="O20" s="25"/>
      <c r="P20" s="53" t="s">
        <v>16</v>
      </c>
      <c r="Q20" s="20"/>
      <c r="R20" s="19"/>
      <c r="S20" s="52"/>
      <c r="T20" s="66"/>
      <c r="U20" s="25"/>
      <c r="V20" s="25"/>
      <c r="W20" s="25"/>
      <c r="X20" s="25"/>
      <c r="Y20" s="27"/>
      <c r="Z20" s="66"/>
      <c r="AA20" s="25"/>
      <c r="AB20" s="25"/>
      <c r="AC20" s="25"/>
      <c r="AD20" s="25"/>
      <c r="AE20" s="20"/>
      <c r="AF20" s="66"/>
      <c r="AG20" s="27"/>
      <c r="AH20" s="66"/>
      <c r="AI20" s="27"/>
      <c r="AJ20" s="66"/>
      <c r="AK20" s="27"/>
      <c r="AL20" s="66"/>
      <c r="AM20" s="27"/>
      <c r="AN20" s="66"/>
      <c r="AO20" s="27"/>
      <c r="AP20" s="66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52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66"/>
      <c r="BM20" s="27"/>
    </row>
    <row r="21" spans="1:65" x14ac:dyDescent="0.25">
      <c r="A21" s="12">
        <v>15</v>
      </c>
      <c r="B21" s="21"/>
      <c r="C21" s="21"/>
      <c r="D21" s="29"/>
      <c r="E21" s="30"/>
      <c r="F21" s="13" t="s">
        <v>16</v>
      </c>
      <c r="G21" s="19" t="s">
        <v>16</v>
      </c>
      <c r="H21" s="19" t="s">
        <v>16</v>
      </c>
      <c r="I21" s="19" t="s">
        <v>16</v>
      </c>
      <c r="J21" s="19" t="s">
        <v>16</v>
      </c>
      <c r="K21" s="20" t="s">
        <v>16</v>
      </c>
      <c r="L21" s="25"/>
      <c r="M21" s="25"/>
      <c r="N21" s="25"/>
      <c r="O21" s="25"/>
      <c r="P21" s="19" t="s">
        <v>16</v>
      </c>
      <c r="Q21" s="20"/>
      <c r="R21" s="19"/>
      <c r="S21" s="52"/>
      <c r="T21" s="66"/>
      <c r="U21" s="25"/>
      <c r="V21" s="25"/>
      <c r="W21" s="25"/>
      <c r="X21" s="25"/>
      <c r="Y21" s="27"/>
      <c r="Z21" s="66"/>
      <c r="AA21" s="25"/>
      <c r="AB21" s="25"/>
      <c r="AC21" s="25"/>
      <c r="AD21" s="25"/>
      <c r="AE21" s="20"/>
      <c r="AF21" s="66"/>
      <c r="AG21" s="27"/>
      <c r="AH21" s="66"/>
      <c r="AI21" s="27"/>
      <c r="AJ21" s="66"/>
      <c r="AK21" s="27"/>
      <c r="AL21" s="66"/>
      <c r="AM21" s="27"/>
      <c r="AN21" s="66"/>
      <c r="AO21" s="27"/>
      <c r="AP21" s="66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66"/>
      <c r="BM21" s="27"/>
    </row>
    <row r="22" spans="1:65" x14ac:dyDescent="0.25">
      <c r="A22" s="18">
        <v>16</v>
      </c>
      <c r="B22" s="21"/>
      <c r="C22" s="21"/>
      <c r="D22" s="29"/>
      <c r="E22" s="30"/>
      <c r="F22" s="13" t="s">
        <v>16</v>
      </c>
      <c r="G22" s="19"/>
      <c r="H22" s="19"/>
      <c r="I22" s="19" t="s">
        <v>16</v>
      </c>
      <c r="J22" s="19" t="s">
        <v>16</v>
      </c>
      <c r="K22" s="20" t="s">
        <v>16</v>
      </c>
      <c r="L22" s="25"/>
      <c r="M22" s="25"/>
      <c r="N22" s="25"/>
      <c r="O22" s="25"/>
      <c r="P22" s="19" t="s">
        <v>16</v>
      </c>
      <c r="Q22" s="20" t="s">
        <v>16</v>
      </c>
      <c r="R22" s="19"/>
      <c r="S22" s="52"/>
      <c r="T22" s="66"/>
      <c r="U22" s="25"/>
      <c r="V22" s="25"/>
      <c r="W22" s="25"/>
      <c r="X22" s="25"/>
      <c r="Y22" s="27"/>
      <c r="Z22" s="66"/>
      <c r="AA22" s="25"/>
      <c r="AB22" s="25"/>
      <c r="AC22" s="25"/>
      <c r="AD22" s="25"/>
      <c r="AE22" s="27"/>
      <c r="AF22" s="66"/>
      <c r="AG22" s="27"/>
      <c r="AH22" s="66"/>
      <c r="AI22" s="27"/>
      <c r="AJ22" s="66"/>
      <c r="AK22" s="27"/>
      <c r="AL22" s="66"/>
      <c r="AM22" s="27"/>
      <c r="AN22" s="66"/>
      <c r="AO22" s="27"/>
      <c r="AP22" s="66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66"/>
      <c r="BM22" s="27"/>
    </row>
    <row r="23" spans="1:65" x14ac:dyDescent="0.25">
      <c r="A23" s="12">
        <v>17</v>
      </c>
      <c r="B23" s="21"/>
      <c r="C23" s="21"/>
      <c r="D23" s="29"/>
      <c r="E23" s="31" t="s">
        <v>16</v>
      </c>
      <c r="F23" s="32" t="s">
        <v>16</v>
      </c>
      <c r="G23" s="19"/>
      <c r="H23" s="19"/>
      <c r="I23" s="19" t="s">
        <v>16</v>
      </c>
      <c r="J23" s="19" t="s">
        <v>16</v>
      </c>
      <c r="K23" s="20" t="s">
        <v>16</v>
      </c>
      <c r="L23" s="25">
        <v>3</v>
      </c>
      <c r="M23" s="25"/>
      <c r="N23" s="25">
        <v>1</v>
      </c>
      <c r="O23" s="25">
        <v>4</v>
      </c>
      <c r="P23" s="19" t="s">
        <v>16</v>
      </c>
      <c r="Q23" s="20" t="s">
        <v>16</v>
      </c>
      <c r="R23" s="19" t="s">
        <v>46</v>
      </c>
      <c r="S23" s="52" t="s">
        <v>16</v>
      </c>
      <c r="T23" s="66"/>
      <c r="U23" s="25"/>
      <c r="V23" s="25"/>
      <c r="W23" s="25"/>
      <c r="X23" s="25"/>
      <c r="Y23" s="27"/>
      <c r="Z23" s="66"/>
      <c r="AA23" s="25"/>
      <c r="AB23" s="25"/>
      <c r="AC23" s="25"/>
      <c r="AD23" s="25"/>
      <c r="AE23" s="20"/>
      <c r="AF23" s="66"/>
      <c r="AG23" s="27"/>
      <c r="AH23" s="66"/>
      <c r="AI23" s="27"/>
      <c r="AJ23" s="66"/>
      <c r="AK23" s="27"/>
      <c r="AL23" s="66"/>
      <c r="AM23" s="27"/>
      <c r="AN23" s="66"/>
      <c r="AO23" s="27"/>
      <c r="AP23" s="66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66"/>
      <c r="BM23" s="27"/>
    </row>
    <row r="24" spans="1:65" x14ac:dyDescent="0.25">
      <c r="A24" s="18">
        <v>18</v>
      </c>
      <c r="B24" s="21"/>
      <c r="C24" s="21"/>
      <c r="D24" s="29"/>
      <c r="E24" s="30"/>
      <c r="F24" s="13"/>
      <c r="G24" s="19"/>
      <c r="H24" s="19"/>
      <c r="I24" s="19" t="s">
        <v>16</v>
      </c>
      <c r="J24" s="19" t="s">
        <v>16</v>
      </c>
      <c r="K24" s="20" t="s">
        <v>16</v>
      </c>
      <c r="L24" s="25"/>
      <c r="M24" s="25"/>
      <c r="N24" s="25"/>
      <c r="O24" s="25"/>
      <c r="P24" s="68"/>
      <c r="Q24" s="20"/>
      <c r="R24" s="19"/>
      <c r="S24" s="52"/>
      <c r="T24" s="66"/>
      <c r="U24" s="25"/>
      <c r="V24" s="25"/>
      <c r="W24" s="25"/>
      <c r="X24" s="25"/>
      <c r="Y24" s="27"/>
      <c r="Z24" s="66"/>
      <c r="AA24" s="25"/>
      <c r="AB24" s="25"/>
      <c r="AC24" s="25"/>
      <c r="AD24" s="25"/>
      <c r="AE24" s="20"/>
      <c r="AF24" s="66"/>
      <c r="AG24" s="27"/>
      <c r="AH24" s="66"/>
      <c r="AI24" s="27"/>
      <c r="AJ24" s="66"/>
      <c r="AK24" s="27"/>
      <c r="AL24" s="66"/>
      <c r="AM24" s="27"/>
      <c r="AN24" s="66"/>
      <c r="AO24" s="27"/>
      <c r="AP24" s="66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66"/>
      <c r="BM24" s="27"/>
    </row>
    <row r="25" spans="1:65" x14ac:dyDescent="0.25">
      <c r="A25" s="18">
        <v>19</v>
      </c>
      <c r="B25" s="21"/>
      <c r="C25" s="21"/>
      <c r="D25" s="29"/>
      <c r="E25" s="22"/>
      <c r="F25" s="13" t="s">
        <v>16</v>
      </c>
      <c r="G25" s="19"/>
      <c r="H25" s="68"/>
      <c r="I25" s="68" t="s">
        <v>16</v>
      </c>
      <c r="J25" s="68" t="s">
        <v>16</v>
      </c>
      <c r="K25" s="27"/>
      <c r="L25" s="6"/>
      <c r="M25" s="6"/>
      <c r="N25" s="6"/>
      <c r="O25" s="6"/>
      <c r="P25" s="68"/>
      <c r="Q25" s="27"/>
      <c r="R25" s="68"/>
      <c r="S25" s="27"/>
      <c r="T25" s="67"/>
      <c r="U25" s="6"/>
      <c r="V25" s="6"/>
      <c r="W25" s="6"/>
      <c r="X25" s="6"/>
      <c r="Y25" s="27"/>
      <c r="Z25" s="67"/>
      <c r="AA25" s="6"/>
      <c r="AB25" s="6"/>
      <c r="AC25" s="6"/>
      <c r="AD25" s="6"/>
      <c r="AE25" s="27"/>
      <c r="AF25" s="66"/>
      <c r="AG25" s="27"/>
      <c r="AH25" s="66"/>
      <c r="AI25" s="27"/>
      <c r="AJ25" s="66"/>
      <c r="AK25" s="27"/>
      <c r="AL25" s="66"/>
      <c r="AM25" s="27"/>
      <c r="AN25" s="67"/>
      <c r="AO25" s="27"/>
      <c r="AP25" s="6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67"/>
      <c r="BM25" s="27"/>
    </row>
    <row r="26" spans="1:65" x14ac:dyDescent="0.25">
      <c r="A26" s="18">
        <v>20</v>
      </c>
      <c r="B26" s="21"/>
      <c r="C26" s="21"/>
      <c r="D26" s="29"/>
      <c r="E26" s="22"/>
      <c r="F26" s="13" t="s">
        <v>16</v>
      </c>
      <c r="G26" s="19" t="s">
        <v>16</v>
      </c>
      <c r="H26" s="68" t="s">
        <v>16</v>
      </c>
      <c r="I26" s="68" t="s">
        <v>16</v>
      </c>
      <c r="J26" s="68" t="s">
        <v>16</v>
      </c>
      <c r="K26" s="27" t="s">
        <v>16</v>
      </c>
      <c r="L26" s="6"/>
      <c r="M26" s="6"/>
      <c r="N26" s="6"/>
      <c r="O26" s="6"/>
      <c r="P26" s="68" t="s">
        <v>16</v>
      </c>
      <c r="Q26" s="27"/>
      <c r="R26" s="68"/>
      <c r="S26" s="27"/>
      <c r="T26" s="67"/>
      <c r="U26" s="6"/>
      <c r="V26" s="6"/>
      <c r="W26" s="6"/>
      <c r="X26" s="6"/>
      <c r="Y26" s="27"/>
      <c r="Z26" s="67"/>
      <c r="AA26" s="6"/>
      <c r="AB26" s="6"/>
      <c r="AC26" s="6"/>
      <c r="AD26" s="6"/>
      <c r="AE26" s="27"/>
      <c r="AF26" s="66"/>
      <c r="AG26" s="27"/>
      <c r="AH26" s="66"/>
      <c r="AI26" s="27"/>
      <c r="AJ26" s="66"/>
      <c r="AK26" s="27"/>
      <c r="AL26" s="66"/>
      <c r="AM26" s="27"/>
      <c r="AN26" s="67"/>
      <c r="AO26" s="27"/>
      <c r="AP26" s="6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67"/>
      <c r="BM26" s="27"/>
    </row>
    <row r="27" spans="1:65" x14ac:dyDescent="0.25">
      <c r="A27" s="18">
        <v>21</v>
      </c>
      <c r="B27" s="21"/>
      <c r="C27" s="21"/>
      <c r="D27" s="29"/>
      <c r="E27" s="22"/>
      <c r="F27" s="13" t="s">
        <v>16</v>
      </c>
      <c r="G27" s="19" t="s">
        <v>16</v>
      </c>
      <c r="H27" s="68" t="s">
        <v>16</v>
      </c>
      <c r="I27" s="68" t="s">
        <v>16</v>
      </c>
      <c r="J27" s="68" t="s">
        <v>16</v>
      </c>
      <c r="K27" s="27" t="s">
        <v>16</v>
      </c>
      <c r="L27" s="6"/>
      <c r="M27" s="6"/>
      <c r="N27" s="6"/>
      <c r="O27" s="6"/>
      <c r="P27" s="68" t="s">
        <v>16</v>
      </c>
      <c r="Q27" s="27" t="s">
        <v>16</v>
      </c>
      <c r="R27" s="68" t="s">
        <v>47</v>
      </c>
      <c r="S27" s="27" t="s">
        <v>16</v>
      </c>
      <c r="T27" s="67"/>
      <c r="U27" s="6"/>
      <c r="V27" s="6"/>
      <c r="W27" s="6"/>
      <c r="X27" s="6"/>
      <c r="Y27" s="27"/>
      <c r="Z27" s="67"/>
      <c r="AA27" s="6"/>
      <c r="AB27" s="6"/>
      <c r="AC27" s="6"/>
      <c r="AD27" s="6"/>
      <c r="AE27" s="27"/>
      <c r="AF27" s="66"/>
      <c r="AG27" s="27"/>
      <c r="AH27" s="66"/>
      <c r="AI27" s="27"/>
      <c r="AJ27" s="66"/>
      <c r="AK27" s="27"/>
      <c r="AL27" s="66"/>
      <c r="AM27" s="27"/>
      <c r="AN27" s="67"/>
      <c r="AO27" s="27"/>
      <c r="AP27" s="6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67"/>
      <c r="BM27" s="27"/>
    </row>
    <row r="28" spans="1:65" x14ac:dyDescent="0.25">
      <c r="A28" s="18"/>
      <c r="B28" s="21"/>
      <c r="C28" s="21"/>
      <c r="D28" s="29"/>
      <c r="E28" s="22"/>
      <c r="F28" s="13"/>
      <c r="G28" s="19"/>
      <c r="H28" s="68"/>
      <c r="I28" s="68"/>
      <c r="J28" s="68"/>
      <c r="K28" s="27"/>
      <c r="L28" s="6"/>
      <c r="M28" s="6"/>
      <c r="N28" s="6"/>
      <c r="O28" s="6"/>
      <c r="P28" s="68"/>
      <c r="Q28" s="27"/>
      <c r="R28" s="68"/>
      <c r="S28" s="27"/>
      <c r="T28" s="67"/>
      <c r="U28" s="6"/>
      <c r="V28" s="6"/>
      <c r="W28" s="6"/>
      <c r="X28" s="6"/>
      <c r="Y28" s="27"/>
      <c r="Z28" s="67"/>
      <c r="AA28" s="6"/>
      <c r="AB28" s="6"/>
      <c r="AC28" s="6"/>
      <c r="AD28" s="6"/>
      <c r="AE28" s="27"/>
      <c r="AF28" s="66"/>
      <c r="AG28" s="27"/>
      <c r="AH28" s="66"/>
      <c r="AI28" s="27"/>
      <c r="AJ28" s="66"/>
      <c r="AK28" s="27"/>
      <c r="AL28" s="66"/>
      <c r="AM28" s="27"/>
      <c r="AN28" s="67"/>
      <c r="AO28" s="27"/>
      <c r="AP28" s="6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67"/>
      <c r="BM28" s="27"/>
    </row>
    <row r="29" spans="1:65" x14ac:dyDescent="0.25">
      <c r="A29" s="18"/>
      <c r="B29" s="21"/>
      <c r="C29" s="21"/>
      <c r="D29" s="29"/>
      <c r="E29" s="22"/>
      <c r="F29" s="13"/>
      <c r="G29" s="19"/>
      <c r="H29" s="68"/>
      <c r="I29" s="68"/>
      <c r="J29" s="68"/>
      <c r="K29" s="27"/>
      <c r="L29" s="6"/>
      <c r="M29" s="6"/>
      <c r="N29" s="6"/>
      <c r="O29" s="6"/>
      <c r="P29" s="68"/>
      <c r="Q29" s="27"/>
      <c r="R29" s="68"/>
      <c r="S29" s="27"/>
      <c r="T29" s="67"/>
      <c r="U29" s="6"/>
      <c r="V29" s="6"/>
      <c r="W29" s="6"/>
      <c r="X29" s="6"/>
      <c r="Y29" s="27"/>
      <c r="Z29" s="67"/>
      <c r="AA29" s="6"/>
      <c r="AB29" s="6"/>
      <c r="AC29" s="6"/>
      <c r="AD29" s="6"/>
      <c r="AE29" s="27"/>
      <c r="AF29" s="66"/>
      <c r="AG29" s="27"/>
      <c r="AH29" s="66"/>
      <c r="AI29" s="27"/>
      <c r="AJ29" s="66"/>
      <c r="AK29" s="27"/>
      <c r="AL29" s="66"/>
      <c r="AM29" s="27"/>
      <c r="AN29" s="67"/>
      <c r="AO29" s="27"/>
      <c r="AP29" s="6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67"/>
      <c r="BM29" s="27"/>
    </row>
    <row r="30" spans="1:65" x14ac:dyDescent="0.25">
      <c r="A30" s="18"/>
      <c r="B30" s="21"/>
      <c r="C30" s="21"/>
      <c r="D30" s="29"/>
      <c r="E30" s="22"/>
      <c r="F30" s="13"/>
      <c r="G30" s="19"/>
      <c r="H30" s="68"/>
      <c r="I30" s="68"/>
      <c r="J30" s="68"/>
      <c r="K30" s="27"/>
      <c r="L30" s="6"/>
      <c r="M30" s="6"/>
      <c r="N30" s="6"/>
      <c r="O30" s="6"/>
      <c r="P30" s="68"/>
      <c r="Q30" s="27"/>
      <c r="R30" s="68"/>
      <c r="S30" s="27"/>
      <c r="T30" s="67"/>
      <c r="U30" s="6"/>
      <c r="V30" s="6"/>
      <c r="W30" s="6"/>
      <c r="X30" s="6"/>
      <c r="Y30" s="27"/>
      <c r="Z30" s="67"/>
      <c r="AA30" s="6"/>
      <c r="AB30" s="6"/>
      <c r="AC30" s="6"/>
      <c r="AD30" s="6"/>
      <c r="AE30" s="27"/>
      <c r="AF30" s="66"/>
      <c r="AG30" s="27"/>
      <c r="AH30" s="66"/>
      <c r="AI30" s="27"/>
      <c r="AJ30" s="66"/>
      <c r="AK30" s="27"/>
      <c r="AL30" s="66"/>
      <c r="AM30" s="27"/>
      <c r="AN30" s="67"/>
      <c r="AO30" s="27"/>
      <c r="AP30" s="6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67"/>
      <c r="BM30" s="27"/>
    </row>
    <row r="31" spans="1:65" x14ac:dyDescent="0.25">
      <c r="A31" s="18"/>
      <c r="B31" s="21"/>
      <c r="C31" s="21"/>
      <c r="D31" s="29"/>
      <c r="E31" s="22"/>
      <c r="F31" s="13"/>
      <c r="G31" s="19"/>
      <c r="H31" s="68"/>
      <c r="I31" s="68"/>
      <c r="J31" s="68"/>
      <c r="K31" s="27"/>
      <c r="L31" s="6"/>
      <c r="M31" s="6"/>
      <c r="N31" s="6"/>
      <c r="O31" s="6"/>
      <c r="P31" s="68"/>
      <c r="Q31" s="27"/>
      <c r="R31" s="68"/>
      <c r="S31" s="27"/>
      <c r="T31" s="67"/>
      <c r="U31" s="6"/>
      <c r="V31" s="6"/>
      <c r="W31" s="6"/>
      <c r="X31" s="6"/>
      <c r="Y31" s="27"/>
      <c r="Z31" s="67"/>
      <c r="AA31" s="6"/>
      <c r="AB31" s="6"/>
      <c r="AC31" s="6"/>
      <c r="AD31" s="6"/>
      <c r="AE31" s="27"/>
      <c r="AF31" s="66"/>
      <c r="AG31" s="27"/>
      <c r="AH31" s="66"/>
      <c r="AI31" s="27"/>
      <c r="AJ31" s="66"/>
      <c r="AK31" s="27"/>
      <c r="AL31" s="66"/>
      <c r="AM31" s="27"/>
      <c r="AN31" s="67"/>
      <c r="AO31" s="27"/>
      <c r="AP31" s="6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67"/>
      <c r="BM31" s="27"/>
    </row>
    <row r="32" spans="1:65" x14ac:dyDescent="0.25">
      <c r="A32" s="18"/>
      <c r="B32" s="21"/>
      <c r="C32" s="21"/>
      <c r="D32" s="29"/>
      <c r="E32" s="22"/>
      <c r="F32" s="13"/>
      <c r="G32" s="19"/>
      <c r="H32" s="68"/>
      <c r="I32" s="68"/>
      <c r="J32" s="68"/>
      <c r="K32" s="27"/>
      <c r="L32" s="6"/>
      <c r="M32" s="6"/>
      <c r="N32" s="6"/>
      <c r="O32" s="6"/>
      <c r="P32" s="68"/>
      <c r="Q32" s="27"/>
      <c r="R32" s="68"/>
      <c r="S32" s="27"/>
      <c r="T32" s="67"/>
      <c r="U32" s="6"/>
      <c r="V32" s="6"/>
      <c r="W32" s="6"/>
      <c r="X32" s="6"/>
      <c r="Y32" s="27"/>
      <c r="Z32" s="67"/>
      <c r="AA32" s="6"/>
      <c r="AB32" s="6"/>
      <c r="AC32" s="6"/>
      <c r="AD32" s="6"/>
      <c r="AE32" s="27"/>
      <c r="AF32" s="66"/>
      <c r="AG32" s="27"/>
      <c r="AH32" s="66"/>
      <c r="AI32" s="27"/>
      <c r="AJ32" s="66"/>
      <c r="AK32" s="27"/>
      <c r="AL32" s="66"/>
      <c r="AM32" s="27"/>
      <c r="AN32" s="67"/>
      <c r="AO32" s="27"/>
      <c r="AP32" s="6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67"/>
      <c r="BM32" s="27"/>
    </row>
    <row r="33" spans="1:65" x14ac:dyDescent="0.25">
      <c r="A33" s="18"/>
      <c r="B33" s="21"/>
      <c r="C33" s="21"/>
      <c r="D33" s="29"/>
      <c r="E33" s="22"/>
      <c r="F33" s="13"/>
      <c r="G33" s="19"/>
      <c r="H33" s="68"/>
      <c r="I33" s="68"/>
      <c r="J33" s="68"/>
      <c r="K33" s="27"/>
      <c r="L33" s="6"/>
      <c r="M33" s="6"/>
      <c r="N33" s="6"/>
      <c r="O33" s="6"/>
      <c r="P33" s="68"/>
      <c r="Q33" s="27"/>
      <c r="R33" s="68"/>
      <c r="S33" s="27"/>
      <c r="T33" s="67"/>
      <c r="U33" s="6"/>
      <c r="V33" s="6"/>
      <c r="W33" s="6"/>
      <c r="X33" s="6"/>
      <c r="Y33" s="27"/>
      <c r="Z33" s="67"/>
      <c r="AA33" s="6"/>
      <c r="AB33" s="6"/>
      <c r="AC33" s="6"/>
      <c r="AD33" s="6"/>
      <c r="AE33" s="27"/>
      <c r="AF33" s="66"/>
      <c r="AG33" s="27"/>
      <c r="AH33" s="66"/>
      <c r="AI33" s="27"/>
      <c r="AJ33" s="66"/>
      <c r="AK33" s="27"/>
      <c r="AL33" s="66"/>
      <c r="AM33" s="27"/>
      <c r="AN33" s="67"/>
      <c r="AO33" s="27"/>
      <c r="AP33" s="6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67"/>
      <c r="BM33" s="27"/>
    </row>
    <row r="34" spans="1:65" x14ac:dyDescent="0.25">
      <c r="A34" s="18"/>
      <c r="B34" s="21"/>
      <c r="C34" s="21"/>
      <c r="D34" s="29"/>
      <c r="E34" s="22"/>
      <c r="F34" s="13"/>
      <c r="G34" s="19"/>
      <c r="H34" s="68"/>
      <c r="I34" s="68"/>
      <c r="J34" s="68"/>
      <c r="K34" s="27"/>
      <c r="L34" s="6"/>
      <c r="M34" s="6"/>
      <c r="N34" s="6"/>
      <c r="O34" s="6"/>
      <c r="P34" s="68"/>
      <c r="Q34" s="27"/>
      <c r="R34" s="68"/>
      <c r="S34" s="27"/>
      <c r="T34" s="67"/>
      <c r="U34" s="6"/>
      <c r="V34" s="6"/>
      <c r="W34" s="6"/>
      <c r="X34" s="6"/>
      <c r="Y34" s="27"/>
      <c r="Z34" s="67"/>
      <c r="AA34" s="6"/>
      <c r="AB34" s="6"/>
      <c r="AC34" s="6"/>
      <c r="AD34" s="6"/>
      <c r="AE34" s="27"/>
      <c r="AF34" s="66"/>
      <c r="AG34" s="27"/>
      <c r="AH34" s="66"/>
      <c r="AI34" s="27"/>
      <c r="AJ34" s="66"/>
      <c r="AK34" s="27"/>
      <c r="AL34" s="66"/>
      <c r="AM34" s="27"/>
      <c r="AN34" s="67"/>
      <c r="AO34" s="27"/>
      <c r="AP34" s="6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67"/>
      <c r="BM34" s="27"/>
    </row>
    <row r="35" spans="1:65" x14ac:dyDescent="0.25">
      <c r="A35" s="18"/>
      <c r="B35" s="21"/>
      <c r="C35" s="21"/>
      <c r="D35" s="29"/>
      <c r="E35" s="22"/>
      <c r="F35" s="13"/>
      <c r="G35" s="19"/>
      <c r="H35" s="68"/>
      <c r="I35" s="68"/>
      <c r="J35" s="68"/>
      <c r="K35" s="27"/>
      <c r="L35" s="6"/>
      <c r="M35" s="6"/>
      <c r="N35" s="6"/>
      <c r="O35" s="6"/>
      <c r="P35" s="68"/>
      <c r="Q35" s="27"/>
      <c r="R35" s="68"/>
      <c r="S35" s="27"/>
      <c r="T35" s="67"/>
      <c r="U35" s="6"/>
      <c r="V35" s="6"/>
      <c r="W35" s="6"/>
      <c r="X35" s="6"/>
      <c r="Y35" s="27"/>
      <c r="Z35" s="67"/>
      <c r="AA35" s="6"/>
      <c r="AB35" s="6"/>
      <c r="AC35" s="6"/>
      <c r="AD35" s="6"/>
      <c r="AE35" s="27"/>
      <c r="AF35" s="66"/>
      <c r="AG35" s="27"/>
      <c r="AH35" s="66"/>
      <c r="AI35" s="27"/>
      <c r="AJ35" s="66"/>
      <c r="AK35" s="27"/>
      <c r="AL35" s="66"/>
      <c r="AM35" s="27"/>
      <c r="AN35" s="67"/>
      <c r="AO35" s="27"/>
      <c r="AP35" s="6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67"/>
      <c r="BM35" s="27"/>
    </row>
    <row r="36" spans="1:65" x14ac:dyDescent="0.25">
      <c r="A36" s="18"/>
      <c r="B36" s="21"/>
      <c r="C36" s="21"/>
      <c r="D36" s="29"/>
      <c r="E36" s="22"/>
      <c r="F36" s="13"/>
      <c r="G36" s="19"/>
      <c r="H36" s="68"/>
      <c r="I36" s="68"/>
      <c r="J36" s="68"/>
      <c r="K36" s="27"/>
      <c r="L36" s="6"/>
      <c r="M36" s="6"/>
      <c r="N36" s="6"/>
      <c r="O36" s="6"/>
      <c r="P36" s="68"/>
      <c r="Q36" s="27"/>
      <c r="R36" s="68"/>
      <c r="S36" s="27"/>
      <c r="T36" s="67"/>
      <c r="U36" s="6"/>
      <c r="V36" s="6"/>
      <c r="W36" s="6"/>
      <c r="X36" s="6"/>
      <c r="Y36" s="27"/>
      <c r="Z36" s="67"/>
      <c r="AA36" s="6"/>
      <c r="AB36" s="6"/>
      <c r="AC36" s="6"/>
      <c r="AD36" s="6"/>
      <c r="AE36" s="27"/>
      <c r="AF36" s="66"/>
      <c r="AG36" s="27"/>
      <c r="AH36" s="66"/>
      <c r="AI36" s="27"/>
      <c r="AJ36" s="66"/>
      <c r="AK36" s="27"/>
      <c r="AL36" s="66"/>
      <c r="AM36" s="27"/>
      <c r="AN36" s="67"/>
      <c r="AO36" s="27"/>
      <c r="AP36" s="6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67"/>
      <c r="BM36" s="27"/>
    </row>
    <row r="37" spans="1:65" x14ac:dyDescent="0.25">
      <c r="A37" s="18"/>
      <c r="B37" s="21"/>
      <c r="C37" s="21"/>
      <c r="D37" s="29"/>
      <c r="E37" s="22"/>
      <c r="F37" s="13"/>
      <c r="G37" s="19"/>
      <c r="H37" s="68"/>
      <c r="I37" s="68"/>
      <c r="J37" s="68"/>
      <c r="K37" s="27"/>
      <c r="L37" s="6"/>
      <c r="M37" s="6"/>
      <c r="N37" s="6"/>
      <c r="O37" s="6"/>
      <c r="P37" s="68"/>
      <c r="Q37" s="27"/>
      <c r="R37" s="68"/>
      <c r="S37" s="27"/>
      <c r="T37" s="67"/>
      <c r="U37" s="6"/>
      <c r="V37" s="6"/>
      <c r="W37" s="6"/>
      <c r="X37" s="6"/>
      <c r="Y37" s="27"/>
      <c r="Z37" s="67"/>
      <c r="AA37" s="6"/>
      <c r="AB37" s="6"/>
      <c r="AC37" s="6"/>
      <c r="AD37" s="6"/>
      <c r="AE37" s="27"/>
      <c r="AF37" s="66"/>
      <c r="AG37" s="27"/>
      <c r="AH37" s="66"/>
      <c r="AI37" s="27"/>
      <c r="AJ37" s="66"/>
      <c r="AK37" s="27"/>
      <c r="AL37" s="66"/>
      <c r="AM37" s="27"/>
      <c r="AN37" s="67"/>
      <c r="AO37" s="27"/>
      <c r="AP37" s="6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67"/>
      <c r="BM37" s="27"/>
    </row>
    <row r="38" spans="1:65" x14ac:dyDescent="0.25">
      <c r="A38" s="18"/>
      <c r="B38" s="21"/>
      <c r="C38" s="21"/>
      <c r="D38" s="29"/>
      <c r="E38" s="22"/>
      <c r="F38" s="13"/>
      <c r="G38" s="19"/>
      <c r="H38" s="68"/>
      <c r="I38" s="68"/>
      <c r="J38" s="68"/>
      <c r="K38" s="27"/>
      <c r="L38" s="6"/>
      <c r="M38" s="6"/>
      <c r="N38" s="6"/>
      <c r="O38" s="6"/>
      <c r="P38" s="68"/>
      <c r="Q38" s="27"/>
      <c r="R38" s="68"/>
      <c r="S38" s="27"/>
      <c r="T38" s="67"/>
      <c r="U38" s="6"/>
      <c r="V38" s="6"/>
      <c r="W38" s="6"/>
      <c r="X38" s="6"/>
      <c r="Y38" s="27"/>
      <c r="Z38" s="67"/>
      <c r="AA38" s="6"/>
      <c r="AB38" s="6"/>
      <c r="AC38" s="6"/>
      <c r="AD38" s="6"/>
      <c r="AE38" s="27"/>
      <c r="AF38" s="66"/>
      <c r="AG38" s="27"/>
      <c r="AH38" s="66"/>
      <c r="AI38" s="27"/>
      <c r="AJ38" s="66"/>
      <c r="AK38" s="27"/>
      <c r="AL38" s="66"/>
      <c r="AM38" s="27"/>
      <c r="AN38" s="67"/>
      <c r="AO38" s="27"/>
      <c r="AP38" s="6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67"/>
      <c r="BM38" s="27"/>
    </row>
    <row r="39" spans="1:65" x14ac:dyDescent="0.25">
      <c r="A39" s="18"/>
      <c r="B39" s="21"/>
      <c r="C39" s="21"/>
      <c r="D39" s="29"/>
      <c r="E39" s="22"/>
      <c r="F39" s="13"/>
      <c r="G39" s="19"/>
      <c r="H39" s="68"/>
      <c r="I39" s="68"/>
      <c r="J39" s="68"/>
      <c r="K39" s="27"/>
      <c r="L39" s="6"/>
      <c r="M39" s="6"/>
      <c r="N39" s="6"/>
      <c r="O39" s="6"/>
      <c r="P39" s="68"/>
      <c r="Q39" s="27"/>
      <c r="R39" s="68"/>
      <c r="S39" s="27"/>
      <c r="T39" s="67"/>
      <c r="U39" s="6"/>
      <c r="V39" s="6"/>
      <c r="W39" s="6"/>
      <c r="X39" s="6"/>
      <c r="Y39" s="27"/>
      <c r="Z39" s="67"/>
      <c r="AA39" s="6"/>
      <c r="AB39" s="6"/>
      <c r="AC39" s="6"/>
      <c r="AD39" s="6"/>
      <c r="AE39" s="27"/>
      <c r="AF39" s="66"/>
      <c r="AG39" s="27"/>
      <c r="AH39" s="66"/>
      <c r="AI39" s="27"/>
      <c r="AJ39" s="66"/>
      <c r="AK39" s="27"/>
      <c r="AL39" s="66"/>
      <c r="AM39" s="27"/>
      <c r="AN39" s="67"/>
      <c r="AO39" s="27"/>
      <c r="AP39" s="6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67"/>
      <c r="BM39" s="27"/>
    </row>
    <row r="40" spans="1:65" x14ac:dyDescent="0.25">
      <c r="A40" s="18"/>
      <c r="B40" s="21"/>
      <c r="C40" s="21"/>
      <c r="D40" s="29"/>
      <c r="E40" s="22"/>
      <c r="F40" s="13"/>
      <c r="G40" s="19"/>
      <c r="H40" s="68"/>
      <c r="I40" s="68"/>
      <c r="J40" s="68"/>
      <c r="K40" s="27"/>
      <c r="L40" s="6"/>
      <c r="M40" s="6"/>
      <c r="N40" s="6"/>
      <c r="O40" s="6"/>
      <c r="P40" s="68"/>
      <c r="Q40" s="27"/>
      <c r="R40" s="68"/>
      <c r="S40" s="27"/>
      <c r="T40" s="67"/>
      <c r="U40" s="6"/>
      <c r="V40" s="6"/>
      <c r="W40" s="6"/>
      <c r="X40" s="6"/>
      <c r="Y40" s="27"/>
      <c r="Z40" s="67"/>
      <c r="AA40" s="6"/>
      <c r="AB40" s="6"/>
      <c r="AC40" s="6"/>
      <c r="AD40" s="6"/>
      <c r="AE40" s="27"/>
      <c r="AF40" s="66"/>
      <c r="AG40" s="27"/>
      <c r="AH40" s="66"/>
      <c r="AI40" s="27"/>
      <c r="AJ40" s="66"/>
      <c r="AK40" s="27"/>
      <c r="AL40" s="66"/>
      <c r="AM40" s="27"/>
      <c r="AN40" s="67"/>
      <c r="AO40" s="27"/>
      <c r="AP40" s="6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67"/>
      <c r="BM40" s="27"/>
    </row>
    <row r="41" spans="1:65" x14ac:dyDescent="0.25">
      <c r="A41" s="18"/>
      <c r="B41" s="21"/>
      <c r="C41" s="21"/>
      <c r="D41" s="29"/>
      <c r="E41" s="22"/>
      <c r="F41" s="13"/>
      <c r="G41" s="19"/>
      <c r="H41" s="68"/>
      <c r="I41" s="68"/>
      <c r="J41" s="68"/>
      <c r="K41" s="27"/>
      <c r="L41" s="6"/>
      <c r="M41" s="6"/>
      <c r="N41" s="6"/>
      <c r="O41" s="6"/>
      <c r="P41" s="68"/>
      <c r="Q41" s="27"/>
      <c r="R41" s="68"/>
      <c r="S41" s="27"/>
      <c r="T41" s="67"/>
      <c r="U41" s="6"/>
      <c r="V41" s="6"/>
      <c r="W41" s="6"/>
      <c r="X41" s="6"/>
      <c r="Y41" s="27"/>
      <c r="Z41" s="67"/>
      <c r="AA41" s="6"/>
      <c r="AB41" s="6"/>
      <c r="AC41" s="6"/>
      <c r="AD41" s="6"/>
      <c r="AE41" s="27"/>
      <c r="AF41" s="66"/>
      <c r="AG41" s="27"/>
      <c r="AH41" s="66"/>
      <c r="AI41" s="27"/>
      <c r="AJ41" s="66"/>
      <c r="AK41" s="27"/>
      <c r="AL41" s="66"/>
      <c r="AM41" s="27"/>
      <c r="AN41" s="67"/>
      <c r="AO41" s="27"/>
      <c r="AP41" s="6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67"/>
      <c r="BM41" s="27"/>
    </row>
    <row r="42" spans="1:65" x14ac:dyDescent="0.25">
      <c r="A42" s="18"/>
      <c r="B42" s="21"/>
      <c r="C42" s="21"/>
      <c r="D42" s="29"/>
      <c r="E42" s="22"/>
      <c r="F42" s="13"/>
      <c r="G42" s="19"/>
      <c r="H42" s="68"/>
      <c r="I42" s="68"/>
      <c r="J42" s="68"/>
      <c r="K42" s="27"/>
      <c r="L42" s="6"/>
      <c r="M42" s="6"/>
      <c r="N42" s="6"/>
      <c r="O42" s="6"/>
      <c r="P42" s="68"/>
      <c r="Q42" s="27"/>
      <c r="R42" s="68"/>
      <c r="S42" s="27"/>
      <c r="T42" s="67"/>
      <c r="U42" s="6"/>
      <c r="V42" s="6"/>
      <c r="W42" s="6"/>
      <c r="X42" s="6"/>
      <c r="Y42" s="27"/>
      <c r="Z42" s="67"/>
      <c r="AA42" s="6"/>
      <c r="AB42" s="6"/>
      <c r="AC42" s="6"/>
      <c r="AD42" s="6"/>
      <c r="AE42" s="27"/>
      <c r="AF42" s="66"/>
      <c r="AG42" s="27"/>
      <c r="AH42" s="66"/>
      <c r="AI42" s="27"/>
      <c r="AJ42" s="66"/>
      <c r="AK42" s="27"/>
      <c r="AL42" s="66"/>
      <c r="AM42" s="27"/>
      <c r="AN42" s="67"/>
      <c r="AO42" s="27"/>
      <c r="AP42" s="6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67"/>
      <c r="BM42" s="27"/>
    </row>
    <row r="43" spans="1:65" x14ac:dyDescent="0.25">
      <c r="A43" s="18"/>
      <c r="B43" s="21"/>
      <c r="C43" s="21"/>
      <c r="D43" s="29"/>
      <c r="E43" s="22"/>
      <c r="F43" s="13"/>
      <c r="G43" s="19"/>
      <c r="H43" s="68"/>
      <c r="I43" s="68"/>
      <c r="J43" s="68"/>
      <c r="K43" s="27"/>
      <c r="L43" s="6"/>
      <c r="M43" s="6"/>
      <c r="N43" s="6"/>
      <c r="O43" s="6"/>
      <c r="P43" s="68"/>
      <c r="Q43" s="27"/>
      <c r="R43" s="68"/>
      <c r="S43" s="27"/>
      <c r="T43" s="67"/>
      <c r="U43" s="6"/>
      <c r="V43" s="6"/>
      <c r="W43" s="6"/>
      <c r="X43" s="6"/>
      <c r="Y43" s="27"/>
      <c r="Z43" s="67"/>
      <c r="AA43" s="6"/>
      <c r="AB43" s="6"/>
      <c r="AC43" s="6"/>
      <c r="AD43" s="6"/>
      <c r="AE43" s="27"/>
      <c r="AF43" s="66"/>
      <c r="AG43" s="27"/>
      <c r="AH43" s="66"/>
      <c r="AI43" s="27"/>
      <c r="AJ43" s="66"/>
      <c r="AK43" s="27"/>
      <c r="AL43" s="66"/>
      <c r="AM43" s="27"/>
      <c r="AN43" s="67"/>
      <c r="AO43" s="27"/>
      <c r="AP43" s="6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67"/>
      <c r="BM43" s="27"/>
    </row>
    <row r="44" spans="1:65" x14ac:dyDescent="0.25">
      <c r="A44" s="18"/>
      <c r="B44" s="21"/>
      <c r="C44" s="21"/>
      <c r="D44" s="29"/>
      <c r="E44" s="22"/>
      <c r="F44" s="13"/>
      <c r="G44" s="19"/>
      <c r="H44" s="68"/>
      <c r="I44" s="68"/>
      <c r="J44" s="68"/>
      <c r="K44" s="27"/>
      <c r="L44" s="6"/>
      <c r="M44" s="6"/>
      <c r="N44" s="6"/>
      <c r="O44" s="6"/>
      <c r="P44" s="68"/>
      <c r="Q44" s="27"/>
      <c r="R44" s="68"/>
      <c r="S44" s="27"/>
      <c r="T44" s="67"/>
      <c r="U44" s="6"/>
      <c r="V44" s="6"/>
      <c r="W44" s="6"/>
      <c r="X44" s="6"/>
      <c r="Y44" s="27"/>
      <c r="Z44" s="67"/>
      <c r="AA44" s="6"/>
      <c r="AB44" s="6"/>
      <c r="AC44" s="6"/>
      <c r="AD44" s="6"/>
      <c r="AE44" s="27"/>
      <c r="AF44" s="66"/>
      <c r="AG44" s="27"/>
      <c r="AH44" s="66"/>
      <c r="AI44" s="27"/>
      <c r="AJ44" s="66"/>
      <c r="AK44" s="27"/>
      <c r="AL44" s="66"/>
      <c r="AM44" s="27"/>
      <c r="AN44" s="67"/>
      <c r="AO44" s="27"/>
      <c r="AP44" s="6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67"/>
      <c r="BM44" s="27"/>
    </row>
    <row r="45" spans="1:65" x14ac:dyDescent="0.25">
      <c r="A45" s="18"/>
      <c r="B45" s="21"/>
      <c r="C45" s="21"/>
      <c r="D45" s="29"/>
      <c r="E45" s="22"/>
      <c r="F45" s="13"/>
      <c r="G45" s="19"/>
      <c r="H45" s="68"/>
      <c r="I45" s="68"/>
      <c r="J45" s="68"/>
      <c r="K45" s="27"/>
      <c r="L45" s="6"/>
      <c r="M45" s="6"/>
      <c r="N45" s="6"/>
      <c r="O45" s="6"/>
      <c r="P45" s="68"/>
      <c r="Q45" s="27"/>
      <c r="R45" s="68"/>
      <c r="S45" s="27"/>
      <c r="T45" s="67"/>
      <c r="U45" s="6"/>
      <c r="V45" s="6"/>
      <c r="W45" s="6"/>
      <c r="X45" s="6"/>
      <c r="Y45" s="27"/>
      <c r="Z45" s="67"/>
      <c r="AA45" s="6"/>
      <c r="AB45" s="6"/>
      <c r="AC45" s="6"/>
      <c r="AD45" s="6"/>
      <c r="AE45" s="27"/>
      <c r="AF45" s="66"/>
      <c r="AG45" s="27"/>
      <c r="AH45" s="66"/>
      <c r="AI45" s="27"/>
      <c r="AJ45" s="66"/>
      <c r="AK45" s="27"/>
      <c r="AL45" s="66"/>
      <c r="AM45" s="27"/>
      <c r="AN45" s="67"/>
      <c r="AO45" s="27"/>
      <c r="AP45" s="6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67"/>
      <c r="BM45" s="27"/>
    </row>
    <row r="46" spans="1:65" x14ac:dyDescent="0.25">
      <c r="A46" s="18"/>
      <c r="B46" s="21"/>
      <c r="C46" s="21"/>
      <c r="D46" s="29"/>
      <c r="E46" s="22"/>
      <c r="F46" s="13"/>
      <c r="G46" s="19"/>
      <c r="H46" s="68"/>
      <c r="I46" s="68"/>
      <c r="J46" s="68"/>
      <c r="K46" s="27"/>
      <c r="L46" s="6"/>
      <c r="M46" s="6"/>
      <c r="N46" s="6"/>
      <c r="O46" s="6"/>
      <c r="P46" s="68"/>
      <c r="Q46" s="27"/>
      <c r="R46" s="68"/>
      <c r="S46" s="27"/>
      <c r="T46" s="67"/>
      <c r="U46" s="6"/>
      <c r="V46" s="6"/>
      <c r="W46" s="6"/>
      <c r="X46" s="6"/>
      <c r="Y46" s="27"/>
      <c r="Z46" s="67"/>
      <c r="AA46" s="6"/>
      <c r="AB46" s="6"/>
      <c r="AC46" s="6"/>
      <c r="AD46" s="6"/>
      <c r="AE46" s="27"/>
      <c r="AF46" s="66"/>
      <c r="AG46" s="27"/>
      <c r="AH46" s="66"/>
      <c r="AI46" s="27"/>
      <c r="AJ46" s="66"/>
      <c r="AK46" s="27"/>
      <c r="AL46" s="66"/>
      <c r="AM46" s="27"/>
      <c r="AN46" s="67"/>
      <c r="AO46" s="27"/>
      <c r="AP46" s="6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67"/>
      <c r="BM46" s="27"/>
    </row>
    <row r="47" spans="1:65" x14ac:dyDescent="0.25">
      <c r="A47" s="18"/>
      <c r="B47" s="21"/>
      <c r="C47" s="21"/>
      <c r="D47" s="29"/>
      <c r="E47" s="22"/>
      <c r="F47" s="13"/>
      <c r="G47" s="19"/>
      <c r="H47" s="68"/>
      <c r="I47" s="68"/>
      <c r="J47" s="68"/>
      <c r="K47" s="27"/>
      <c r="L47" s="6"/>
      <c r="M47" s="6"/>
      <c r="N47" s="6"/>
      <c r="O47" s="6"/>
      <c r="P47" s="68"/>
      <c r="Q47" s="27"/>
      <c r="R47" s="68"/>
      <c r="S47" s="27"/>
      <c r="T47" s="67"/>
      <c r="U47" s="6"/>
      <c r="V47" s="6"/>
      <c r="W47" s="6"/>
      <c r="X47" s="6"/>
      <c r="Y47" s="27"/>
      <c r="Z47" s="67"/>
      <c r="AA47" s="6"/>
      <c r="AB47" s="6"/>
      <c r="AC47" s="6"/>
      <c r="AD47" s="6"/>
      <c r="AE47" s="27"/>
      <c r="AF47" s="66"/>
      <c r="AG47" s="27"/>
      <c r="AH47" s="66"/>
      <c r="AI47" s="27"/>
      <c r="AJ47" s="66"/>
      <c r="AK47" s="27"/>
      <c r="AL47" s="66"/>
      <c r="AM47" s="27"/>
      <c r="AN47" s="67"/>
      <c r="AO47" s="27"/>
      <c r="AP47" s="6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67"/>
      <c r="BM47" s="27"/>
    </row>
    <row r="48" spans="1:65" x14ac:dyDescent="0.25">
      <c r="A48" s="18"/>
      <c r="B48" s="21"/>
      <c r="C48" s="21"/>
      <c r="D48" s="29"/>
      <c r="E48" s="22"/>
      <c r="F48" s="13"/>
      <c r="G48" s="19"/>
      <c r="H48" s="68"/>
      <c r="I48" s="68"/>
      <c r="J48" s="68"/>
      <c r="K48" s="27"/>
      <c r="L48" s="6"/>
      <c r="M48" s="6"/>
      <c r="N48" s="6"/>
      <c r="O48" s="6"/>
      <c r="P48" s="68"/>
      <c r="Q48" s="27"/>
      <c r="R48" s="68"/>
      <c r="S48" s="27"/>
      <c r="T48" s="67"/>
      <c r="U48" s="6"/>
      <c r="V48" s="6"/>
      <c r="W48" s="6"/>
      <c r="X48" s="6"/>
      <c r="Y48" s="27"/>
      <c r="Z48" s="67"/>
      <c r="AA48" s="6"/>
      <c r="AB48" s="6"/>
      <c r="AC48" s="6"/>
      <c r="AD48" s="6"/>
      <c r="AE48" s="27"/>
      <c r="AF48" s="66"/>
      <c r="AG48" s="27"/>
      <c r="AH48" s="66"/>
      <c r="AI48" s="27"/>
      <c r="AJ48" s="66"/>
      <c r="AK48" s="27"/>
      <c r="AL48" s="66"/>
      <c r="AM48" s="27"/>
      <c r="AN48" s="67"/>
      <c r="AO48" s="27"/>
      <c r="AP48" s="6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67"/>
      <c r="BM48" s="27"/>
    </row>
    <row r="49" spans="1:65" x14ac:dyDescent="0.25">
      <c r="A49" s="18"/>
      <c r="B49" s="21"/>
      <c r="C49" s="21"/>
      <c r="D49" s="29"/>
      <c r="E49" s="22"/>
      <c r="F49" s="13"/>
      <c r="G49" s="19"/>
      <c r="H49" s="68"/>
      <c r="I49" s="68"/>
      <c r="J49" s="68"/>
      <c r="K49" s="27"/>
      <c r="L49" s="6"/>
      <c r="M49" s="6"/>
      <c r="N49" s="6"/>
      <c r="O49" s="6"/>
      <c r="P49" s="68"/>
      <c r="Q49" s="27"/>
      <c r="R49" s="68"/>
      <c r="S49" s="27"/>
      <c r="T49" s="67"/>
      <c r="U49" s="6"/>
      <c r="V49" s="6"/>
      <c r="W49" s="6"/>
      <c r="X49" s="6"/>
      <c r="Y49" s="27"/>
      <c r="Z49" s="67"/>
      <c r="AA49" s="6"/>
      <c r="AB49" s="6"/>
      <c r="AC49" s="6"/>
      <c r="AD49" s="6"/>
      <c r="AE49" s="27"/>
      <c r="AF49" s="66"/>
      <c r="AG49" s="27"/>
      <c r="AH49" s="66"/>
      <c r="AI49" s="27"/>
      <c r="AJ49" s="66"/>
      <c r="AK49" s="27"/>
      <c r="AL49" s="66"/>
      <c r="AM49" s="27"/>
      <c r="AN49" s="67"/>
      <c r="AO49" s="27"/>
      <c r="AP49" s="6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67"/>
      <c r="BM49" s="27"/>
    </row>
    <row r="50" spans="1:65" x14ac:dyDescent="0.25">
      <c r="A50" s="18"/>
      <c r="B50" s="21"/>
      <c r="C50" s="21"/>
      <c r="D50" s="29"/>
      <c r="E50" s="22"/>
      <c r="F50" s="13"/>
      <c r="G50" s="19"/>
      <c r="H50" s="68"/>
      <c r="I50" s="68"/>
      <c r="J50" s="68"/>
      <c r="K50" s="27"/>
      <c r="L50" s="6"/>
      <c r="M50" s="6"/>
      <c r="N50" s="6"/>
      <c r="O50" s="6"/>
      <c r="P50" s="68"/>
      <c r="Q50" s="27"/>
      <c r="R50" s="68"/>
      <c r="S50" s="27"/>
      <c r="T50" s="67"/>
      <c r="U50" s="6"/>
      <c r="V50" s="6"/>
      <c r="W50" s="6"/>
      <c r="X50" s="6"/>
      <c r="Y50" s="27"/>
      <c r="Z50" s="67"/>
      <c r="AA50" s="6"/>
      <c r="AB50" s="6"/>
      <c r="AC50" s="6"/>
      <c r="AD50" s="6"/>
      <c r="AE50" s="27"/>
      <c r="AF50" s="66"/>
      <c r="AG50" s="27"/>
      <c r="AH50" s="66"/>
      <c r="AI50" s="27"/>
      <c r="AJ50" s="66"/>
      <c r="AK50" s="27"/>
      <c r="AL50" s="66"/>
      <c r="AM50" s="27"/>
      <c r="AN50" s="67"/>
      <c r="AO50" s="27"/>
      <c r="AP50" s="6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67"/>
      <c r="BM50" s="27"/>
    </row>
    <row r="51" spans="1:65" x14ac:dyDescent="0.25">
      <c r="A51" s="18"/>
      <c r="B51" s="21"/>
      <c r="C51" s="21"/>
      <c r="D51" s="29"/>
      <c r="E51" s="22"/>
      <c r="F51" s="13"/>
      <c r="G51" s="19"/>
      <c r="H51" s="68"/>
      <c r="I51" s="68"/>
      <c r="J51" s="68"/>
      <c r="K51" s="27"/>
      <c r="L51" s="6"/>
      <c r="M51" s="6"/>
      <c r="N51" s="6"/>
      <c r="O51" s="6"/>
      <c r="P51" s="68"/>
      <c r="Q51" s="27"/>
      <c r="R51" s="68"/>
      <c r="S51" s="27"/>
      <c r="T51" s="67"/>
      <c r="U51" s="6"/>
      <c r="V51" s="6"/>
      <c r="W51" s="6"/>
      <c r="X51" s="6"/>
      <c r="Y51" s="27"/>
      <c r="Z51" s="67"/>
      <c r="AA51" s="6"/>
      <c r="AB51" s="6"/>
      <c r="AC51" s="6"/>
      <c r="AD51" s="6"/>
      <c r="AE51" s="27"/>
      <c r="AF51" s="66"/>
      <c r="AG51" s="27"/>
      <c r="AH51" s="66"/>
      <c r="AI51" s="27"/>
      <c r="AJ51" s="66"/>
      <c r="AK51" s="27"/>
      <c r="AL51" s="66"/>
      <c r="AM51" s="27"/>
      <c r="AN51" s="67"/>
      <c r="AO51" s="27"/>
      <c r="AP51" s="6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67"/>
      <c r="BM51" s="27"/>
    </row>
    <row r="52" spans="1:65" x14ac:dyDescent="0.25">
      <c r="A52" s="18"/>
      <c r="B52" s="21"/>
      <c r="C52" s="21"/>
      <c r="D52" s="29"/>
      <c r="E52" s="22"/>
      <c r="F52" s="13"/>
      <c r="G52" s="19"/>
      <c r="H52" s="68"/>
      <c r="I52" s="68"/>
      <c r="J52" s="68"/>
      <c r="K52" s="27"/>
      <c r="L52" s="6"/>
      <c r="M52" s="6"/>
      <c r="N52" s="6"/>
      <c r="O52" s="6"/>
      <c r="P52" s="68"/>
      <c r="Q52" s="27"/>
      <c r="R52" s="68"/>
      <c r="S52" s="27"/>
      <c r="T52" s="67"/>
      <c r="U52" s="6"/>
      <c r="V52" s="6"/>
      <c r="W52" s="6"/>
      <c r="X52" s="6"/>
      <c r="Y52" s="27"/>
      <c r="Z52" s="67"/>
      <c r="AA52" s="6"/>
      <c r="AB52" s="6"/>
      <c r="AC52" s="6"/>
      <c r="AD52" s="6"/>
      <c r="AE52" s="27"/>
      <c r="AF52" s="66"/>
      <c r="AG52" s="27"/>
      <c r="AH52" s="66"/>
      <c r="AI52" s="27"/>
      <c r="AJ52" s="66"/>
      <c r="AK52" s="27"/>
      <c r="AL52" s="66"/>
      <c r="AM52" s="27"/>
      <c r="AN52" s="67"/>
      <c r="AO52" s="27"/>
      <c r="AP52" s="6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67"/>
      <c r="BM52" s="27"/>
    </row>
    <row r="53" spans="1:65" x14ac:dyDescent="0.25">
      <c r="A53" s="18"/>
      <c r="B53" s="21"/>
      <c r="C53" s="21"/>
      <c r="D53" s="29"/>
      <c r="E53" s="22"/>
      <c r="F53" s="13"/>
      <c r="G53" s="19"/>
      <c r="H53" s="68"/>
      <c r="I53" s="68"/>
      <c r="J53" s="68"/>
      <c r="K53" s="27"/>
      <c r="L53" s="6"/>
      <c r="M53" s="6"/>
      <c r="N53" s="6"/>
      <c r="O53" s="6"/>
      <c r="P53" s="68"/>
      <c r="Q53" s="27"/>
      <c r="R53" s="68"/>
      <c r="S53" s="27"/>
      <c r="T53" s="67"/>
      <c r="U53" s="6"/>
      <c r="V53" s="6"/>
      <c r="W53" s="6"/>
      <c r="X53" s="6"/>
      <c r="Y53" s="27"/>
      <c r="Z53" s="67"/>
      <c r="AA53" s="6"/>
      <c r="AB53" s="6"/>
      <c r="AC53" s="6"/>
      <c r="AD53" s="6"/>
      <c r="AE53" s="27"/>
      <c r="AF53" s="66"/>
      <c r="AG53" s="27"/>
      <c r="AH53" s="66"/>
      <c r="AI53" s="27"/>
      <c r="AJ53" s="66"/>
      <c r="AK53" s="27"/>
      <c r="AL53" s="66"/>
      <c r="AM53" s="27"/>
      <c r="AN53" s="67"/>
      <c r="AO53" s="27"/>
      <c r="AP53" s="6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67"/>
      <c r="BM53" s="27"/>
    </row>
    <row r="54" spans="1:65" x14ac:dyDescent="0.25">
      <c r="A54" s="18"/>
      <c r="B54" s="21"/>
      <c r="C54" s="21"/>
      <c r="D54" s="29"/>
      <c r="E54" s="22"/>
      <c r="F54" s="13"/>
      <c r="G54" s="19"/>
      <c r="H54" s="68"/>
      <c r="I54" s="68"/>
      <c r="J54" s="68"/>
      <c r="K54" s="27"/>
      <c r="L54" s="6"/>
      <c r="M54" s="6"/>
      <c r="N54" s="6"/>
      <c r="O54" s="6"/>
      <c r="P54" s="68"/>
      <c r="Q54" s="27"/>
      <c r="R54" s="68"/>
      <c r="S54" s="27"/>
      <c r="T54" s="67"/>
      <c r="U54" s="6"/>
      <c r="V54" s="6"/>
      <c r="W54" s="6"/>
      <c r="X54" s="6"/>
      <c r="Y54" s="27"/>
      <c r="Z54" s="67"/>
      <c r="AA54" s="6"/>
      <c r="AB54" s="6"/>
      <c r="AC54" s="6"/>
      <c r="AD54" s="6"/>
      <c r="AE54" s="27"/>
      <c r="AF54" s="66"/>
      <c r="AG54" s="27"/>
      <c r="AH54" s="66"/>
      <c r="AI54" s="27"/>
      <c r="AJ54" s="66"/>
      <c r="AK54" s="27"/>
      <c r="AL54" s="66"/>
      <c r="AM54" s="27"/>
      <c r="AN54" s="67"/>
      <c r="AO54" s="27"/>
      <c r="AP54" s="6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67"/>
      <c r="BM54" s="27"/>
    </row>
    <row r="55" spans="1:65" x14ac:dyDescent="0.25">
      <c r="A55" s="18"/>
      <c r="B55" s="21"/>
      <c r="C55" s="21"/>
      <c r="D55" s="29"/>
      <c r="E55" s="22"/>
      <c r="F55" s="13"/>
      <c r="G55" s="19"/>
      <c r="H55" s="68"/>
      <c r="I55" s="68"/>
      <c r="J55" s="68"/>
      <c r="K55" s="27"/>
      <c r="L55" s="6"/>
      <c r="M55" s="6"/>
      <c r="N55" s="6"/>
      <c r="O55" s="6"/>
      <c r="P55" s="68"/>
      <c r="Q55" s="27"/>
      <c r="R55" s="68"/>
      <c r="S55" s="27"/>
      <c r="T55" s="67"/>
      <c r="U55" s="6"/>
      <c r="V55" s="6"/>
      <c r="W55" s="6"/>
      <c r="X55" s="6"/>
      <c r="Y55" s="27"/>
      <c r="Z55" s="67"/>
      <c r="AA55" s="6"/>
      <c r="AB55" s="6"/>
      <c r="AC55" s="6"/>
      <c r="AD55" s="6"/>
      <c r="AE55" s="27"/>
      <c r="AF55" s="66"/>
      <c r="AG55" s="27"/>
      <c r="AH55" s="66"/>
      <c r="AI55" s="27"/>
      <c r="AJ55" s="66"/>
      <c r="AK55" s="27"/>
      <c r="AL55" s="66"/>
      <c r="AM55" s="27"/>
      <c r="AN55" s="67"/>
      <c r="AO55" s="27"/>
      <c r="AP55" s="6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67"/>
      <c r="BM55" s="27"/>
    </row>
    <row r="56" spans="1:65" x14ac:dyDescent="0.25">
      <c r="A56" s="18"/>
      <c r="B56" s="21"/>
      <c r="C56" s="21"/>
      <c r="D56" s="29"/>
      <c r="E56" s="22"/>
      <c r="F56" s="13"/>
      <c r="G56" s="19"/>
      <c r="H56" s="68"/>
      <c r="I56" s="68"/>
      <c r="J56" s="68"/>
      <c r="K56" s="27"/>
      <c r="L56" s="6"/>
      <c r="M56" s="6"/>
      <c r="N56" s="6"/>
      <c r="O56" s="6"/>
      <c r="P56" s="68"/>
      <c r="Q56" s="27"/>
      <c r="R56" s="68"/>
      <c r="S56" s="27"/>
      <c r="T56" s="67"/>
      <c r="U56" s="6"/>
      <c r="V56" s="6"/>
      <c r="W56" s="6"/>
      <c r="X56" s="6"/>
      <c r="Y56" s="27"/>
      <c r="Z56" s="67"/>
      <c r="AA56" s="6"/>
      <c r="AB56" s="6"/>
      <c r="AC56" s="6"/>
      <c r="AD56" s="6"/>
      <c r="AE56" s="27"/>
      <c r="AF56" s="66"/>
      <c r="AG56" s="27"/>
      <c r="AH56" s="66"/>
      <c r="AI56" s="27"/>
      <c r="AJ56" s="66"/>
      <c r="AK56" s="27"/>
      <c r="AL56" s="66"/>
      <c r="AM56" s="27"/>
      <c r="AN56" s="67"/>
      <c r="AO56" s="27"/>
      <c r="AP56" s="6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67"/>
      <c r="BM56" s="27"/>
    </row>
    <row r="57" spans="1:65" x14ac:dyDescent="0.25">
      <c r="A57" s="18"/>
      <c r="B57" s="21"/>
      <c r="C57" s="21"/>
      <c r="D57" s="29"/>
      <c r="E57" s="22"/>
      <c r="F57" s="13"/>
      <c r="G57" s="19"/>
      <c r="H57" s="68"/>
      <c r="I57" s="68"/>
      <c r="J57" s="68"/>
      <c r="K57" s="27"/>
      <c r="L57" s="6"/>
      <c r="M57" s="6"/>
      <c r="N57" s="6"/>
      <c r="O57" s="6"/>
      <c r="P57" s="68"/>
      <c r="Q57" s="27"/>
      <c r="R57" s="68"/>
      <c r="S57" s="27"/>
      <c r="T57" s="67"/>
      <c r="U57" s="6"/>
      <c r="V57" s="6"/>
      <c r="W57" s="6"/>
      <c r="X57" s="6"/>
      <c r="Y57" s="27"/>
      <c r="Z57" s="67"/>
      <c r="AA57" s="6"/>
      <c r="AB57" s="6"/>
      <c r="AC57" s="6"/>
      <c r="AD57" s="6"/>
      <c r="AE57" s="27"/>
      <c r="AF57" s="66"/>
      <c r="AG57" s="27"/>
      <c r="AH57" s="66"/>
      <c r="AI57" s="27"/>
      <c r="AJ57" s="66"/>
      <c r="AK57" s="27"/>
      <c r="AL57" s="66"/>
      <c r="AM57" s="27"/>
      <c r="AN57" s="67"/>
      <c r="AO57" s="27"/>
      <c r="AP57" s="6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67"/>
      <c r="BM57" s="27"/>
    </row>
    <row r="58" spans="1:65" x14ac:dyDescent="0.25">
      <c r="A58" s="18"/>
      <c r="B58" s="21"/>
      <c r="C58" s="21"/>
      <c r="D58" s="29"/>
      <c r="E58" s="22"/>
      <c r="F58" s="13"/>
      <c r="G58" s="19"/>
      <c r="H58" s="68"/>
      <c r="I58" s="68"/>
      <c r="J58" s="68"/>
      <c r="K58" s="27"/>
      <c r="L58" s="6"/>
      <c r="M58" s="6"/>
      <c r="N58" s="6"/>
      <c r="O58" s="6"/>
      <c r="P58" s="68"/>
      <c r="Q58" s="27"/>
      <c r="R58" s="68"/>
      <c r="S58" s="27"/>
      <c r="T58" s="67"/>
      <c r="U58" s="6"/>
      <c r="V58" s="6"/>
      <c r="W58" s="6"/>
      <c r="X58" s="6"/>
      <c r="Y58" s="27"/>
      <c r="Z58" s="67"/>
      <c r="AA58" s="6"/>
      <c r="AB58" s="6"/>
      <c r="AC58" s="6"/>
      <c r="AD58" s="6"/>
      <c r="AE58" s="27"/>
      <c r="AF58" s="66"/>
      <c r="AG58" s="27"/>
      <c r="AH58" s="66"/>
      <c r="AI58" s="27"/>
      <c r="AJ58" s="66"/>
      <c r="AK58" s="27"/>
      <c r="AL58" s="66"/>
      <c r="AM58" s="27"/>
      <c r="AN58" s="67"/>
      <c r="AO58" s="27"/>
      <c r="AP58" s="6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67"/>
      <c r="BM58" s="27"/>
    </row>
    <row r="59" spans="1:65" x14ac:dyDescent="0.25">
      <c r="A59" s="18"/>
      <c r="B59" s="21"/>
      <c r="C59" s="21"/>
      <c r="D59" s="29"/>
      <c r="E59" s="22"/>
      <c r="F59" s="13"/>
      <c r="G59" s="19"/>
      <c r="H59" s="68"/>
      <c r="I59" s="68"/>
      <c r="J59" s="68"/>
      <c r="K59" s="27"/>
      <c r="L59" s="6"/>
      <c r="M59" s="6"/>
      <c r="N59" s="6"/>
      <c r="O59" s="6"/>
      <c r="P59" s="68"/>
      <c r="Q59" s="27"/>
      <c r="R59" s="68"/>
      <c r="S59" s="27"/>
      <c r="T59" s="67"/>
      <c r="U59" s="6"/>
      <c r="V59" s="6"/>
      <c r="W59" s="6"/>
      <c r="X59" s="6"/>
      <c r="Y59" s="27"/>
      <c r="Z59" s="67"/>
      <c r="AA59" s="6"/>
      <c r="AB59" s="6"/>
      <c r="AC59" s="6"/>
      <c r="AD59" s="6"/>
      <c r="AE59" s="27"/>
      <c r="AF59" s="66"/>
      <c r="AG59" s="27"/>
      <c r="AH59" s="66"/>
      <c r="AI59" s="27"/>
      <c r="AJ59" s="66"/>
      <c r="AK59" s="27"/>
      <c r="AL59" s="66"/>
      <c r="AM59" s="27"/>
      <c r="AN59" s="67"/>
      <c r="AO59" s="27"/>
      <c r="AP59" s="6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67"/>
      <c r="BM59" s="27"/>
    </row>
    <row r="60" spans="1:65" x14ac:dyDescent="0.25">
      <c r="A60" s="18"/>
      <c r="B60" s="21"/>
      <c r="C60" s="21"/>
      <c r="D60" s="29"/>
      <c r="E60" s="22"/>
      <c r="F60" s="13"/>
      <c r="G60" s="19"/>
      <c r="H60" s="68"/>
      <c r="I60" s="68"/>
      <c r="J60" s="68"/>
      <c r="K60" s="27"/>
      <c r="L60" s="6"/>
      <c r="M60" s="6"/>
      <c r="N60" s="6"/>
      <c r="O60" s="6"/>
      <c r="P60" s="68"/>
      <c r="Q60" s="27"/>
      <c r="R60" s="68"/>
      <c r="S60" s="27"/>
      <c r="T60" s="67"/>
      <c r="U60" s="6"/>
      <c r="V60" s="6"/>
      <c r="W60" s="6"/>
      <c r="X60" s="6"/>
      <c r="Y60" s="27"/>
      <c r="Z60" s="67"/>
      <c r="AA60" s="6"/>
      <c r="AB60" s="6"/>
      <c r="AC60" s="6"/>
      <c r="AD60" s="6"/>
      <c r="AE60" s="27"/>
      <c r="AF60" s="66"/>
      <c r="AG60" s="27"/>
      <c r="AH60" s="66"/>
      <c r="AI60" s="27"/>
      <c r="AJ60" s="66"/>
      <c r="AK60" s="27"/>
      <c r="AL60" s="66"/>
      <c r="AM60" s="27"/>
      <c r="AN60" s="67"/>
      <c r="AO60" s="27"/>
      <c r="AP60" s="6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67"/>
      <c r="BM60" s="27"/>
    </row>
    <row r="61" spans="1:65" x14ac:dyDescent="0.25">
      <c r="A61" s="18"/>
      <c r="B61" s="21"/>
      <c r="C61" s="21"/>
      <c r="D61" s="29"/>
      <c r="E61" s="22"/>
      <c r="F61" s="13"/>
      <c r="G61" s="19"/>
      <c r="H61" s="68"/>
      <c r="I61" s="68"/>
      <c r="J61" s="68"/>
      <c r="K61" s="27"/>
      <c r="L61" s="6"/>
      <c r="M61" s="6"/>
      <c r="N61" s="6"/>
      <c r="O61" s="6"/>
      <c r="P61" s="68"/>
      <c r="Q61" s="27"/>
      <c r="R61" s="68"/>
      <c r="S61" s="27"/>
      <c r="T61" s="67"/>
      <c r="U61" s="6"/>
      <c r="V61" s="6"/>
      <c r="W61" s="6"/>
      <c r="X61" s="6"/>
      <c r="Y61" s="27"/>
      <c r="Z61" s="67"/>
      <c r="AA61" s="6"/>
      <c r="AB61" s="6"/>
      <c r="AC61" s="6"/>
      <c r="AD61" s="6"/>
      <c r="AE61" s="27"/>
      <c r="AF61" s="66"/>
      <c r="AG61" s="27"/>
      <c r="AH61" s="66"/>
      <c r="AI61" s="27"/>
      <c r="AJ61" s="66"/>
      <c r="AK61" s="27"/>
      <c r="AL61" s="66"/>
      <c r="AM61" s="27"/>
      <c r="AN61" s="67"/>
      <c r="AO61" s="27"/>
      <c r="AP61" s="6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67"/>
      <c r="BM61" s="27"/>
    </row>
    <row r="62" spans="1:65" x14ac:dyDescent="0.25">
      <c r="A62" s="18"/>
      <c r="B62" s="21"/>
      <c r="C62" s="21"/>
      <c r="D62" s="29"/>
      <c r="E62" s="22"/>
      <c r="F62" s="13"/>
      <c r="G62" s="19"/>
      <c r="H62" s="68"/>
      <c r="I62" s="68"/>
      <c r="J62" s="68"/>
      <c r="K62" s="27"/>
      <c r="L62" s="6"/>
      <c r="M62" s="6"/>
      <c r="N62" s="6"/>
      <c r="O62" s="6"/>
      <c r="P62" s="68"/>
      <c r="Q62" s="27"/>
      <c r="R62" s="68"/>
      <c r="S62" s="27"/>
      <c r="T62" s="67"/>
      <c r="U62" s="6"/>
      <c r="V62" s="6"/>
      <c r="W62" s="6"/>
      <c r="X62" s="6"/>
      <c r="Y62" s="27"/>
      <c r="Z62" s="67"/>
      <c r="AA62" s="6"/>
      <c r="AB62" s="6"/>
      <c r="AC62" s="6"/>
      <c r="AD62" s="6"/>
      <c r="AE62" s="27"/>
      <c r="AF62" s="66"/>
      <c r="AG62" s="27"/>
      <c r="AH62" s="66"/>
      <c r="AI62" s="27"/>
      <c r="AJ62" s="66"/>
      <c r="AK62" s="27"/>
      <c r="AL62" s="66"/>
      <c r="AM62" s="27"/>
      <c r="AN62" s="67"/>
      <c r="AO62" s="27"/>
      <c r="AP62" s="6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67"/>
      <c r="BM62" s="27"/>
    </row>
    <row r="63" spans="1:65" x14ac:dyDescent="0.25">
      <c r="A63" s="18"/>
      <c r="B63" s="21"/>
      <c r="C63" s="21"/>
      <c r="D63" s="29"/>
      <c r="E63" s="22"/>
      <c r="F63" s="13"/>
      <c r="G63" s="19"/>
      <c r="H63" s="68"/>
      <c r="I63" s="68"/>
      <c r="J63" s="68"/>
      <c r="K63" s="27"/>
      <c r="L63" s="6"/>
      <c r="M63" s="6"/>
      <c r="N63" s="6"/>
      <c r="O63" s="6"/>
      <c r="P63" s="68"/>
      <c r="Q63" s="27"/>
      <c r="R63" s="68"/>
      <c r="S63" s="27"/>
      <c r="T63" s="67"/>
      <c r="U63" s="6"/>
      <c r="V63" s="6"/>
      <c r="W63" s="6"/>
      <c r="X63" s="6"/>
      <c r="Y63" s="27"/>
      <c r="Z63" s="67"/>
      <c r="AA63" s="6"/>
      <c r="AB63" s="6"/>
      <c r="AC63" s="6"/>
      <c r="AD63" s="6"/>
      <c r="AE63" s="27"/>
      <c r="AF63" s="66"/>
      <c r="AG63" s="27"/>
      <c r="AH63" s="66"/>
      <c r="AI63" s="27"/>
      <c r="AJ63" s="66"/>
      <c r="AK63" s="27"/>
      <c r="AL63" s="66"/>
      <c r="AM63" s="27"/>
      <c r="AN63" s="67"/>
      <c r="AO63" s="27"/>
      <c r="AP63" s="6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67"/>
      <c r="BM63" s="27"/>
    </row>
    <row r="64" spans="1:65" x14ac:dyDescent="0.25">
      <c r="A64" s="18"/>
      <c r="B64" s="21"/>
      <c r="C64" s="21"/>
      <c r="D64" s="29"/>
      <c r="E64" s="22"/>
      <c r="F64" s="13"/>
      <c r="G64" s="19"/>
      <c r="H64" s="68"/>
      <c r="I64" s="68"/>
      <c r="J64" s="68"/>
      <c r="K64" s="27"/>
      <c r="L64" s="6"/>
      <c r="M64" s="6"/>
      <c r="N64" s="6"/>
      <c r="O64" s="6"/>
      <c r="P64" s="68"/>
      <c r="Q64" s="27"/>
      <c r="R64" s="68"/>
      <c r="S64" s="27"/>
      <c r="T64" s="67"/>
      <c r="U64" s="6"/>
      <c r="V64" s="6"/>
      <c r="W64" s="6"/>
      <c r="X64" s="6"/>
      <c r="Y64" s="27"/>
      <c r="Z64" s="67"/>
      <c r="AA64" s="6"/>
      <c r="AB64" s="6"/>
      <c r="AC64" s="6"/>
      <c r="AD64" s="6"/>
      <c r="AE64" s="27"/>
      <c r="AF64" s="66"/>
      <c r="AG64" s="27"/>
      <c r="AH64" s="66"/>
      <c r="AI64" s="27"/>
      <c r="AJ64" s="66"/>
      <c r="AK64" s="27"/>
      <c r="AL64" s="66"/>
      <c r="AM64" s="27"/>
      <c r="AN64" s="67"/>
      <c r="AO64" s="27"/>
      <c r="AP64" s="6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67"/>
      <c r="BM64" s="27"/>
    </row>
    <row r="65" spans="1:65" x14ac:dyDescent="0.25">
      <c r="A65" s="18"/>
      <c r="B65" s="21"/>
      <c r="C65" s="21"/>
      <c r="D65" s="29"/>
      <c r="E65" s="22"/>
      <c r="F65" s="13"/>
      <c r="G65" s="19"/>
      <c r="H65" s="68"/>
      <c r="I65" s="68"/>
      <c r="J65" s="68"/>
      <c r="K65" s="27"/>
      <c r="L65" s="6"/>
      <c r="M65" s="6"/>
      <c r="N65" s="6"/>
      <c r="O65" s="6"/>
      <c r="P65" s="68"/>
      <c r="Q65" s="27"/>
      <c r="R65" s="68"/>
      <c r="S65" s="27"/>
      <c r="T65" s="67"/>
      <c r="U65" s="6"/>
      <c r="V65" s="6"/>
      <c r="W65" s="6"/>
      <c r="X65" s="6"/>
      <c r="Y65" s="27"/>
      <c r="Z65" s="67"/>
      <c r="AA65" s="6"/>
      <c r="AB65" s="6"/>
      <c r="AC65" s="6"/>
      <c r="AD65" s="6"/>
      <c r="AE65" s="27"/>
      <c r="AF65" s="66"/>
      <c r="AG65" s="27"/>
      <c r="AH65" s="66"/>
      <c r="AI65" s="27"/>
      <c r="AJ65" s="66"/>
      <c r="AK65" s="27"/>
      <c r="AL65" s="66"/>
      <c r="AM65" s="27"/>
      <c r="AN65" s="67"/>
      <c r="AO65" s="27"/>
      <c r="AP65" s="6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67"/>
      <c r="BM65" s="27"/>
    </row>
    <row r="66" spans="1:65" x14ac:dyDescent="0.25">
      <c r="A66" s="18"/>
      <c r="B66" s="21"/>
      <c r="C66" s="21"/>
      <c r="D66" s="29"/>
      <c r="E66" s="22"/>
      <c r="F66" s="13"/>
      <c r="G66" s="19"/>
      <c r="H66" s="68"/>
      <c r="I66" s="68"/>
      <c r="J66" s="68"/>
      <c r="K66" s="27"/>
      <c r="L66" s="6"/>
      <c r="M66" s="6"/>
      <c r="N66" s="6"/>
      <c r="O66" s="6"/>
      <c r="P66" s="68"/>
      <c r="Q66" s="27"/>
      <c r="R66" s="68"/>
      <c r="S66" s="27"/>
      <c r="T66" s="67"/>
      <c r="U66" s="6"/>
      <c r="V66" s="6"/>
      <c r="W66" s="6"/>
      <c r="X66" s="6"/>
      <c r="Y66" s="27"/>
      <c r="Z66" s="67"/>
      <c r="AA66" s="6"/>
      <c r="AB66" s="6"/>
      <c r="AC66" s="6"/>
      <c r="AD66" s="6"/>
      <c r="AE66" s="27"/>
      <c r="AF66" s="66"/>
      <c r="AG66" s="27"/>
      <c r="AH66" s="66"/>
      <c r="AI66" s="27"/>
      <c r="AJ66" s="66"/>
      <c r="AK66" s="27"/>
      <c r="AL66" s="66"/>
      <c r="AM66" s="27"/>
      <c r="AN66" s="67"/>
      <c r="AO66" s="27"/>
      <c r="AP66" s="6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67"/>
      <c r="BM66" s="27"/>
    </row>
    <row r="67" spans="1:65" x14ac:dyDescent="0.25">
      <c r="A67" s="18"/>
      <c r="B67" s="21"/>
      <c r="C67" s="21"/>
      <c r="D67" s="29"/>
      <c r="E67" s="22"/>
      <c r="F67" s="13"/>
      <c r="G67" s="19"/>
      <c r="H67" s="68"/>
      <c r="I67" s="68"/>
      <c r="J67" s="68"/>
      <c r="K67" s="27"/>
      <c r="L67" s="6"/>
      <c r="M67" s="6"/>
      <c r="N67" s="6"/>
      <c r="O67" s="6"/>
      <c r="P67" s="68"/>
      <c r="Q67" s="27"/>
      <c r="R67" s="68"/>
      <c r="S67" s="27"/>
      <c r="T67" s="67"/>
      <c r="U67" s="6"/>
      <c r="V67" s="6"/>
      <c r="W67" s="6"/>
      <c r="X67" s="6"/>
      <c r="Y67" s="27"/>
      <c r="Z67" s="67"/>
      <c r="AA67" s="6"/>
      <c r="AB67" s="6"/>
      <c r="AC67" s="6"/>
      <c r="AD67" s="6"/>
      <c r="AE67" s="27"/>
      <c r="AF67" s="66"/>
      <c r="AG67" s="27"/>
      <c r="AH67" s="66"/>
      <c r="AI67" s="27"/>
      <c r="AJ67" s="66"/>
      <c r="AK67" s="27"/>
      <c r="AL67" s="66"/>
      <c r="AM67" s="27"/>
      <c r="AN67" s="67"/>
      <c r="AO67" s="27"/>
      <c r="AP67" s="6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67"/>
      <c r="BM67" s="27"/>
    </row>
  </sheetData>
  <mergeCells count="3">
    <mergeCell ref="L5:O5"/>
    <mergeCell ref="U5:X5"/>
    <mergeCell ref="AA5:AD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T127"/>
  <sheetViews>
    <sheetView zoomScale="80" zoomScaleNormal="80" workbookViewId="0">
      <selection activeCell="E15" sqref="E15"/>
    </sheetView>
  </sheetViews>
  <sheetFormatPr baseColWidth="10" defaultRowHeight="15" x14ac:dyDescent="0.25"/>
  <cols>
    <col min="4" max="4" width="18.5703125" bestFit="1" customWidth="1"/>
    <col min="5" max="5" width="41.85546875" customWidth="1"/>
    <col min="6" max="8" width="13.5703125" style="35" hidden="1" customWidth="1"/>
    <col min="9" max="9" width="19.85546875" hidden="1" customWidth="1"/>
    <col min="10" max="10" width="20.140625" style="42" customWidth="1"/>
    <col min="11" max="11" width="17.42578125" style="42" customWidth="1"/>
    <col min="12" max="12" width="71.5703125" style="36" hidden="1" customWidth="1"/>
  </cols>
  <sheetData>
    <row r="5" spans="4:19" ht="18.75" x14ac:dyDescent="0.3">
      <c r="D5" s="34" t="s">
        <v>93</v>
      </c>
    </row>
    <row r="6" spans="4:19" ht="18.75" x14ac:dyDescent="0.3">
      <c r="D6" s="34"/>
    </row>
    <row r="7" spans="4:19" x14ac:dyDescent="0.25">
      <c r="D7" s="109" t="s">
        <v>24</v>
      </c>
    </row>
    <row r="8" spans="4:19" x14ac:dyDescent="0.25">
      <c r="D8" s="38" t="s">
        <v>22</v>
      </c>
      <c r="E8" s="38" t="s">
        <v>21</v>
      </c>
      <c r="F8" s="39" t="s">
        <v>25</v>
      </c>
      <c r="G8" s="39" t="s">
        <v>26</v>
      </c>
      <c r="H8" s="39" t="s">
        <v>27</v>
      </c>
      <c r="I8" s="39" t="s">
        <v>28</v>
      </c>
      <c r="J8" s="48" t="s">
        <v>39</v>
      </c>
      <c r="K8" s="48" t="s">
        <v>38</v>
      </c>
      <c r="L8" s="36" t="s">
        <v>29</v>
      </c>
      <c r="Q8" s="90"/>
      <c r="R8" s="90"/>
      <c r="S8" s="90"/>
    </row>
    <row r="9" spans="4:19" x14ac:dyDescent="0.25">
      <c r="D9" s="28"/>
      <c r="E9" s="28" t="s">
        <v>20</v>
      </c>
      <c r="F9" s="40">
        <v>0</v>
      </c>
      <c r="G9" s="41"/>
      <c r="H9" s="41">
        <v>0</v>
      </c>
      <c r="I9" s="28">
        <v>4000</v>
      </c>
      <c r="J9" s="49"/>
      <c r="K9" s="49">
        <v>0</v>
      </c>
      <c r="L9" s="36" t="s">
        <v>30</v>
      </c>
    </row>
    <row r="10" spans="4:19" x14ac:dyDescent="0.25">
      <c r="D10" s="112">
        <v>41432</v>
      </c>
      <c r="E10" s="113" t="s">
        <v>71</v>
      </c>
      <c r="F10" s="114">
        <v>2000</v>
      </c>
      <c r="G10" s="114"/>
      <c r="H10" s="114">
        <v>0</v>
      </c>
      <c r="I10" s="113"/>
      <c r="J10" s="115"/>
      <c r="K10" s="115">
        <v>1050</v>
      </c>
    </row>
    <row r="11" spans="4:19" x14ac:dyDescent="0.25">
      <c r="D11" s="112">
        <v>41437</v>
      </c>
      <c r="E11" s="113" t="s">
        <v>71</v>
      </c>
      <c r="F11" s="114"/>
      <c r="G11" s="114"/>
      <c r="H11" s="114"/>
      <c r="I11" s="114"/>
      <c r="J11" s="115"/>
      <c r="K11" s="115">
        <v>830</v>
      </c>
    </row>
    <row r="12" spans="4:19" x14ac:dyDescent="0.25">
      <c r="D12" s="112">
        <v>41488</v>
      </c>
      <c r="E12" s="113" t="s">
        <v>71</v>
      </c>
      <c r="F12" s="114">
        <v>15000</v>
      </c>
      <c r="G12" s="114"/>
      <c r="H12" s="114">
        <v>0</v>
      </c>
      <c r="I12" s="113"/>
      <c r="J12" s="115"/>
      <c r="K12" s="115">
        <f>130+130+130+130+300+250+250+250+250+250</f>
        <v>2070</v>
      </c>
    </row>
    <row r="13" spans="4:19" x14ac:dyDescent="0.25">
      <c r="D13" s="112">
        <v>41564</v>
      </c>
      <c r="E13" s="113" t="s">
        <v>71</v>
      </c>
      <c r="F13" s="114">
        <v>25000</v>
      </c>
      <c r="G13" s="114"/>
      <c r="H13" s="114">
        <v>10000</v>
      </c>
      <c r="I13" s="113"/>
      <c r="J13" s="115"/>
      <c r="K13" s="115">
        <v>5100</v>
      </c>
    </row>
    <row r="14" spans="4:19" x14ac:dyDescent="0.25">
      <c r="D14" s="112">
        <v>41617</v>
      </c>
      <c r="E14" s="113" t="s">
        <v>71</v>
      </c>
      <c r="F14" s="114">
        <v>3500</v>
      </c>
      <c r="G14" s="114"/>
      <c r="H14" s="114">
        <v>0</v>
      </c>
      <c r="I14" s="113"/>
      <c r="J14" s="115"/>
      <c r="K14" s="115">
        <v>3360</v>
      </c>
    </row>
    <row r="15" spans="4:19" x14ac:dyDescent="0.25">
      <c r="D15" s="112">
        <v>41589</v>
      </c>
      <c r="E15" s="113" t="s">
        <v>72</v>
      </c>
      <c r="F15" s="114"/>
      <c r="G15" s="114">
        <v>25000</v>
      </c>
      <c r="H15" s="114">
        <v>0</v>
      </c>
      <c r="I15" s="114">
        <v>3622</v>
      </c>
      <c r="J15" s="115"/>
      <c r="K15" s="115">
        <v>7500</v>
      </c>
    </row>
    <row r="16" spans="4:19" x14ac:dyDescent="0.25">
      <c r="D16" s="112">
        <v>41638</v>
      </c>
      <c r="E16" s="113" t="s">
        <v>71</v>
      </c>
      <c r="F16" s="114"/>
      <c r="G16" s="114"/>
      <c r="H16" s="114"/>
      <c r="I16" s="114"/>
      <c r="J16" s="115"/>
      <c r="K16" s="115">
        <v>2500</v>
      </c>
    </row>
    <row r="17" spans="4:11" x14ac:dyDescent="0.25">
      <c r="D17" s="112">
        <v>41639</v>
      </c>
      <c r="E17" s="113" t="s">
        <v>54</v>
      </c>
      <c r="F17" s="114"/>
      <c r="G17" s="114"/>
      <c r="H17" s="114"/>
      <c r="I17" s="114"/>
      <c r="J17" s="115"/>
      <c r="K17" s="115">
        <v>9.48</v>
      </c>
    </row>
    <row r="18" spans="4:11" x14ac:dyDescent="0.25">
      <c r="D18" s="112">
        <v>41646</v>
      </c>
      <c r="E18" s="113" t="s">
        <v>40</v>
      </c>
      <c r="F18" s="114"/>
      <c r="G18" s="114"/>
      <c r="H18" s="114"/>
      <c r="I18" s="114"/>
      <c r="J18" s="115"/>
      <c r="K18" s="115">
        <v>9800</v>
      </c>
    </row>
    <row r="19" spans="4:11" x14ac:dyDescent="0.25">
      <c r="D19" s="112"/>
      <c r="E19" s="113"/>
      <c r="F19" s="114"/>
      <c r="G19" s="114"/>
      <c r="H19" s="114"/>
      <c r="I19" s="114"/>
      <c r="J19" s="115"/>
      <c r="K19" s="115"/>
    </row>
    <row r="20" spans="4:11" x14ac:dyDescent="0.25">
      <c r="D20" s="112"/>
      <c r="E20" s="113"/>
      <c r="F20" s="114"/>
      <c r="G20" s="114"/>
      <c r="H20" s="114"/>
      <c r="I20" s="114"/>
      <c r="J20" s="115"/>
      <c r="K20" s="115"/>
    </row>
    <row r="21" spans="4:11" x14ac:dyDescent="0.25">
      <c r="D21" s="112"/>
      <c r="E21" s="113"/>
      <c r="F21" s="114"/>
      <c r="G21" s="114"/>
      <c r="H21" s="114"/>
      <c r="I21" s="114"/>
      <c r="J21" s="115"/>
      <c r="K21" s="115"/>
    </row>
    <row r="22" spans="4:11" x14ac:dyDescent="0.25">
      <c r="D22" s="112"/>
      <c r="E22" s="113"/>
      <c r="F22" s="114"/>
      <c r="G22" s="114"/>
      <c r="H22" s="114"/>
      <c r="I22" s="114"/>
      <c r="J22" s="115"/>
      <c r="K22" s="115"/>
    </row>
    <row r="23" spans="4:11" x14ac:dyDescent="0.25">
      <c r="D23" s="112"/>
      <c r="E23" s="113"/>
      <c r="F23" s="114"/>
      <c r="G23" s="114"/>
      <c r="H23" s="114"/>
      <c r="I23" s="114"/>
      <c r="J23" s="115"/>
      <c r="K23" s="115"/>
    </row>
    <row r="24" spans="4:11" x14ac:dyDescent="0.25">
      <c r="D24" s="112"/>
      <c r="E24" s="113"/>
      <c r="F24" s="114"/>
      <c r="G24" s="114"/>
      <c r="H24" s="114"/>
      <c r="I24" s="114"/>
      <c r="J24" s="115"/>
      <c r="K24" s="115"/>
    </row>
    <row r="25" spans="4:11" x14ac:dyDescent="0.25">
      <c r="D25" s="112"/>
      <c r="E25" s="113"/>
      <c r="F25" s="114"/>
      <c r="G25" s="114"/>
      <c r="H25" s="114"/>
      <c r="I25" s="114"/>
      <c r="J25" s="115"/>
      <c r="K25" s="115"/>
    </row>
    <row r="26" spans="4:11" x14ac:dyDescent="0.25">
      <c r="D26" s="112"/>
      <c r="E26" s="113"/>
      <c r="F26" s="114"/>
      <c r="G26" s="114"/>
      <c r="H26" s="114"/>
      <c r="I26" s="114"/>
      <c r="J26" s="115"/>
      <c r="K26" s="115"/>
    </row>
    <row r="27" spans="4:11" x14ac:dyDescent="0.25">
      <c r="D27" s="112"/>
      <c r="E27" s="113"/>
      <c r="F27" s="114"/>
      <c r="G27" s="114"/>
      <c r="H27" s="114"/>
      <c r="I27" s="114"/>
      <c r="J27" s="115"/>
      <c r="K27" s="115"/>
    </row>
    <row r="28" spans="4:11" x14ac:dyDescent="0.25">
      <c r="D28" s="112"/>
      <c r="E28" s="113"/>
      <c r="F28" s="114"/>
      <c r="G28" s="114"/>
      <c r="H28" s="114"/>
      <c r="I28" s="114"/>
      <c r="J28" s="115"/>
      <c r="K28" s="115"/>
    </row>
    <row r="29" spans="4:11" x14ac:dyDescent="0.25">
      <c r="D29" s="112"/>
      <c r="E29" s="113"/>
      <c r="F29" s="114"/>
      <c r="G29" s="114"/>
      <c r="H29" s="114"/>
      <c r="I29" s="114"/>
      <c r="J29" s="115"/>
      <c r="K29" s="115"/>
    </row>
    <row r="30" spans="4:11" x14ac:dyDescent="0.25">
      <c r="D30" s="112"/>
      <c r="E30" s="113"/>
      <c r="F30" s="114"/>
      <c r="G30" s="114"/>
      <c r="H30" s="114"/>
      <c r="I30" s="114"/>
      <c r="J30" s="115"/>
      <c r="K30" s="115"/>
    </row>
    <row r="31" spans="4:11" x14ac:dyDescent="0.25">
      <c r="D31" s="112"/>
      <c r="E31" s="113"/>
      <c r="F31" s="114"/>
      <c r="G31" s="114"/>
      <c r="H31" s="114"/>
      <c r="I31" s="114"/>
      <c r="J31" s="115"/>
      <c r="K31" s="115"/>
    </row>
    <row r="32" spans="4:11" x14ac:dyDescent="0.25">
      <c r="D32" s="112"/>
      <c r="E32" s="113"/>
      <c r="F32" s="114"/>
      <c r="G32" s="114"/>
      <c r="H32" s="114"/>
      <c r="I32" s="114"/>
      <c r="J32" s="115"/>
      <c r="K32" s="115"/>
    </row>
    <row r="33" spans="4:20" x14ac:dyDescent="0.25">
      <c r="D33" s="112"/>
      <c r="E33" s="113"/>
      <c r="F33" s="114"/>
      <c r="G33" s="114"/>
      <c r="H33" s="114"/>
      <c r="I33" s="114"/>
      <c r="J33" s="115"/>
      <c r="K33" s="115"/>
    </row>
    <row r="34" spans="4:20" x14ac:dyDescent="0.25">
      <c r="D34" s="112"/>
      <c r="E34" s="113"/>
      <c r="F34" s="114"/>
      <c r="G34" s="114"/>
      <c r="H34" s="114"/>
      <c r="I34" s="114"/>
      <c r="J34" s="115"/>
      <c r="K34" s="115"/>
    </row>
    <row r="35" spans="4:20" x14ac:dyDescent="0.25">
      <c r="D35" s="112"/>
      <c r="E35" s="113"/>
      <c r="F35" s="114"/>
      <c r="G35" s="114"/>
      <c r="H35" s="114"/>
      <c r="I35" s="114"/>
      <c r="J35" s="115"/>
      <c r="K35" s="115"/>
    </row>
    <row r="36" spans="4:20" x14ac:dyDescent="0.25">
      <c r="D36" s="112"/>
      <c r="E36" s="113"/>
      <c r="F36" s="114"/>
      <c r="G36" s="114"/>
      <c r="H36" s="114"/>
      <c r="I36" s="114"/>
      <c r="J36" s="115"/>
      <c r="K36" s="115"/>
    </row>
    <row r="37" spans="4:20" x14ac:dyDescent="0.25">
      <c r="D37" s="112"/>
      <c r="E37" s="113"/>
      <c r="F37" s="114"/>
      <c r="G37" s="114"/>
      <c r="H37" s="114"/>
      <c r="I37" s="114"/>
      <c r="J37" s="115"/>
      <c r="K37" s="115"/>
      <c r="T37" s="90"/>
    </row>
    <row r="38" spans="4:20" x14ac:dyDescent="0.25">
      <c r="D38" s="112"/>
      <c r="E38" s="113"/>
      <c r="F38" s="114"/>
      <c r="G38" s="114"/>
      <c r="H38" s="114"/>
      <c r="I38" s="114"/>
      <c r="J38" s="115"/>
      <c r="K38" s="115"/>
    </row>
    <row r="39" spans="4:20" x14ac:dyDescent="0.25">
      <c r="D39" s="112"/>
      <c r="E39" s="113"/>
      <c r="F39" s="114"/>
      <c r="G39" s="114"/>
      <c r="H39" s="114"/>
      <c r="I39" s="114"/>
      <c r="J39" s="115"/>
      <c r="K39" s="115"/>
    </row>
    <row r="40" spans="4:20" x14ac:dyDescent="0.25">
      <c r="D40" s="112"/>
      <c r="E40" s="113"/>
      <c r="F40" s="114"/>
      <c r="G40" s="114"/>
      <c r="H40" s="114"/>
      <c r="I40" s="114"/>
      <c r="J40" s="115"/>
      <c r="K40" s="115"/>
    </row>
    <row r="41" spans="4:20" x14ac:dyDescent="0.25">
      <c r="D41" s="112"/>
      <c r="E41" s="113"/>
      <c r="F41" s="114"/>
      <c r="G41" s="114"/>
      <c r="H41" s="114"/>
      <c r="I41" s="114"/>
      <c r="J41" s="115"/>
      <c r="K41" s="115"/>
    </row>
    <row r="42" spans="4:20" x14ac:dyDescent="0.25">
      <c r="D42" s="112"/>
      <c r="E42" s="113"/>
      <c r="F42" s="114"/>
      <c r="G42" s="114"/>
      <c r="H42" s="114"/>
      <c r="I42" s="114"/>
      <c r="J42" s="115"/>
      <c r="K42" s="115"/>
    </row>
    <row r="43" spans="4:20" x14ac:dyDescent="0.25">
      <c r="D43" s="112"/>
      <c r="E43" s="113"/>
      <c r="F43" s="114"/>
      <c r="G43" s="114"/>
      <c r="H43" s="114"/>
      <c r="I43" s="114"/>
      <c r="J43" s="115"/>
      <c r="K43" s="115"/>
    </row>
    <row r="44" spans="4:20" x14ac:dyDescent="0.25">
      <c r="D44" s="112"/>
      <c r="E44" s="113"/>
      <c r="F44" s="114"/>
      <c r="G44" s="114"/>
      <c r="H44" s="114"/>
      <c r="I44" s="114"/>
      <c r="J44" s="115"/>
      <c r="K44" s="115"/>
    </row>
    <row r="45" spans="4:20" x14ac:dyDescent="0.25">
      <c r="D45" s="112"/>
      <c r="E45" s="113"/>
      <c r="F45" s="114"/>
      <c r="G45" s="114"/>
      <c r="H45" s="114"/>
      <c r="I45" s="114"/>
      <c r="J45" s="115"/>
      <c r="K45" s="115"/>
    </row>
    <row r="46" spans="4:20" x14ac:dyDescent="0.25">
      <c r="D46" s="112"/>
      <c r="E46" s="113"/>
      <c r="F46" s="114"/>
      <c r="G46" s="114"/>
      <c r="H46" s="114"/>
      <c r="I46" s="114"/>
      <c r="J46" s="115"/>
      <c r="K46" s="115"/>
    </row>
    <row r="47" spans="4:20" x14ac:dyDescent="0.25">
      <c r="D47" s="112"/>
      <c r="E47" s="113"/>
      <c r="F47" s="114"/>
      <c r="G47" s="114"/>
      <c r="H47" s="114"/>
      <c r="I47" s="114"/>
      <c r="J47" s="115"/>
      <c r="K47" s="115"/>
    </row>
    <row r="48" spans="4:20" x14ac:dyDescent="0.25">
      <c r="D48" s="112"/>
      <c r="E48" s="113"/>
      <c r="F48" s="114"/>
      <c r="G48" s="114"/>
      <c r="H48" s="114"/>
      <c r="I48" s="114"/>
      <c r="J48" s="115"/>
      <c r="K48" s="115"/>
    </row>
    <row r="49" spans="4:12" x14ac:dyDescent="0.25">
      <c r="D49" s="113"/>
      <c r="E49" s="113"/>
      <c r="F49" s="114">
        <v>30000</v>
      </c>
      <c r="G49" s="114">
        <v>10000</v>
      </c>
      <c r="H49" s="114">
        <v>16000</v>
      </c>
      <c r="I49" s="114">
        <v>23621</v>
      </c>
      <c r="J49" s="115"/>
      <c r="K49" s="115"/>
      <c r="L49" s="36">
        <v>8600</v>
      </c>
    </row>
    <row r="50" spans="4:12" x14ac:dyDescent="0.25">
      <c r="D50" s="113"/>
      <c r="E50" s="113"/>
      <c r="F50" s="114">
        <v>10000</v>
      </c>
      <c r="G50" s="114">
        <v>17620</v>
      </c>
      <c r="H50" s="114">
        <v>18000</v>
      </c>
      <c r="I50" s="114">
        <v>15390</v>
      </c>
      <c r="J50" s="115"/>
      <c r="K50" s="115"/>
      <c r="L50" s="36">
        <v>17728.5</v>
      </c>
    </row>
    <row r="51" spans="4:12" x14ac:dyDescent="0.25">
      <c r="D51" s="113"/>
      <c r="E51" s="113"/>
      <c r="F51" s="114"/>
      <c r="G51" s="114">
        <v>68</v>
      </c>
      <c r="H51" s="114">
        <v>0</v>
      </c>
      <c r="I51" s="113"/>
      <c r="J51" s="115"/>
      <c r="K51" s="115"/>
    </row>
    <row r="52" spans="4:12" x14ac:dyDescent="0.25">
      <c r="D52" s="38" t="s">
        <v>31</v>
      </c>
      <c r="E52" s="38"/>
      <c r="F52" s="39">
        <f t="shared" ref="F52:I52" si="0">SUM(F9:F51)</f>
        <v>85500</v>
      </c>
      <c r="G52" s="39">
        <f t="shared" si="0"/>
        <v>52688</v>
      </c>
      <c r="H52" s="39">
        <f t="shared" si="0"/>
        <v>44000</v>
      </c>
      <c r="I52" s="39">
        <f t="shared" si="0"/>
        <v>46633</v>
      </c>
      <c r="J52" s="48"/>
      <c r="K52" s="48">
        <f>SUM(K9:K51)</f>
        <v>32219.48</v>
      </c>
      <c r="L52" s="36" t="s">
        <v>32</v>
      </c>
    </row>
    <row r="53" spans="4:12" x14ac:dyDescent="0.25">
      <c r="E53" s="42"/>
      <c r="L53" s="43"/>
    </row>
    <row r="54" spans="4:12" x14ac:dyDescent="0.25">
      <c r="D54" s="38" t="s">
        <v>33</v>
      </c>
      <c r="E54" s="28"/>
      <c r="F54" s="40"/>
      <c r="G54" s="40"/>
      <c r="H54" s="40"/>
      <c r="I54" s="28"/>
      <c r="J54" s="49"/>
      <c r="K54" s="49"/>
    </row>
    <row r="55" spans="4:12" x14ac:dyDescent="0.25">
      <c r="D55" s="112">
        <v>41432</v>
      </c>
      <c r="E55" s="113" t="s">
        <v>96</v>
      </c>
      <c r="F55" s="114">
        <v>8000</v>
      </c>
      <c r="G55" s="114">
        <v>4000</v>
      </c>
      <c r="H55" s="114">
        <v>8000</v>
      </c>
      <c r="I55" s="114">
        <v>9000</v>
      </c>
      <c r="J55" s="115"/>
      <c r="K55" s="115">
        <v>-12000</v>
      </c>
    </row>
    <row r="56" spans="4:12" x14ac:dyDescent="0.25">
      <c r="D56" s="112">
        <v>41442</v>
      </c>
      <c r="E56" s="113" t="s">
        <v>95</v>
      </c>
      <c r="F56" s="114">
        <v>10000</v>
      </c>
      <c r="G56" s="114"/>
      <c r="H56" s="114">
        <v>10000</v>
      </c>
      <c r="I56" s="114">
        <v>4250</v>
      </c>
      <c r="J56" s="115"/>
      <c r="K56" s="115">
        <v>-2415.39</v>
      </c>
      <c r="L56" s="36">
        <v>40814.76</v>
      </c>
    </row>
    <row r="57" spans="4:12" x14ac:dyDescent="0.25">
      <c r="D57" s="112">
        <v>41445</v>
      </c>
      <c r="E57" s="113" t="s">
        <v>73</v>
      </c>
      <c r="F57" s="114">
        <v>200</v>
      </c>
      <c r="G57" s="114">
        <v>380</v>
      </c>
      <c r="H57" s="114">
        <v>500</v>
      </c>
      <c r="I57" s="113"/>
      <c r="J57" s="115"/>
      <c r="K57" s="115">
        <v>-2200</v>
      </c>
    </row>
    <row r="58" spans="4:12" x14ac:dyDescent="0.25">
      <c r="D58" s="112">
        <v>41453</v>
      </c>
      <c r="E58" s="113" t="s">
        <v>51</v>
      </c>
      <c r="F58" s="114">
        <v>1000</v>
      </c>
      <c r="G58" s="114">
        <v>453</v>
      </c>
      <c r="H58" s="114">
        <v>0</v>
      </c>
      <c r="I58" s="114">
        <v>5000</v>
      </c>
      <c r="J58" s="115"/>
      <c r="K58" s="115">
        <v>-3</v>
      </c>
    </row>
    <row r="59" spans="4:12" x14ac:dyDescent="0.25">
      <c r="D59" s="112">
        <v>41456</v>
      </c>
      <c r="E59" s="113" t="s">
        <v>91</v>
      </c>
      <c r="F59" s="114">
        <v>100</v>
      </c>
      <c r="G59" s="114"/>
      <c r="H59" s="114">
        <v>0</v>
      </c>
      <c r="I59" s="113"/>
      <c r="J59" s="115"/>
      <c r="K59" s="115">
        <v>-3900</v>
      </c>
    </row>
    <row r="60" spans="4:12" x14ac:dyDescent="0.25">
      <c r="D60" s="112">
        <v>41486</v>
      </c>
      <c r="E60" s="113" t="s">
        <v>51</v>
      </c>
      <c r="F60" s="114"/>
      <c r="G60" s="114"/>
      <c r="H60" s="114"/>
      <c r="I60" s="114">
        <v>0.1</v>
      </c>
      <c r="J60" s="115"/>
      <c r="K60" s="115">
        <v>-9</v>
      </c>
    </row>
    <row r="61" spans="4:12" x14ac:dyDescent="0.25">
      <c r="D61" s="112">
        <v>41512</v>
      </c>
      <c r="E61" s="113" t="s">
        <v>94</v>
      </c>
      <c r="F61" s="114">
        <v>4000</v>
      </c>
      <c r="G61" s="114"/>
      <c r="H61" s="114">
        <v>2000</v>
      </c>
      <c r="I61" s="113"/>
      <c r="J61" s="115"/>
      <c r="K61" s="115">
        <v>-3120</v>
      </c>
    </row>
    <row r="62" spans="4:12" x14ac:dyDescent="0.25">
      <c r="D62" s="112">
        <v>41517</v>
      </c>
      <c r="E62" s="113" t="s">
        <v>51</v>
      </c>
      <c r="F62" s="114">
        <v>0</v>
      </c>
      <c r="G62" s="114"/>
      <c r="H62" s="114">
        <v>0</v>
      </c>
      <c r="I62" s="113"/>
      <c r="J62" s="115"/>
      <c r="K62" s="115">
        <v>-2</v>
      </c>
    </row>
    <row r="63" spans="4:12" x14ac:dyDescent="0.25">
      <c r="D63" s="112">
        <v>41583</v>
      </c>
      <c r="E63" s="113" t="s">
        <v>52</v>
      </c>
      <c r="F63" s="114">
        <v>7000</v>
      </c>
      <c r="G63" s="114">
        <v>8758.2000000000007</v>
      </c>
      <c r="H63" s="114">
        <v>7000</v>
      </c>
      <c r="I63" s="114">
        <v>5510.8</v>
      </c>
      <c r="J63" s="115"/>
      <c r="K63" s="115">
        <v>-1058.5</v>
      </c>
      <c r="L63" s="36">
        <v>4182.6000000000004</v>
      </c>
    </row>
    <row r="64" spans="4:12" x14ac:dyDescent="0.25">
      <c r="D64" s="112"/>
      <c r="E64" s="113"/>
      <c r="F64" s="114"/>
      <c r="G64" s="114"/>
      <c r="H64" s="114"/>
      <c r="I64" s="114"/>
      <c r="J64" s="115"/>
      <c r="K64" s="115"/>
    </row>
    <row r="65" spans="4:12" x14ac:dyDescent="0.25">
      <c r="D65" s="112"/>
      <c r="E65" s="113"/>
      <c r="F65" s="114"/>
      <c r="G65" s="114"/>
      <c r="H65" s="114"/>
      <c r="I65" s="114"/>
      <c r="J65" s="115"/>
      <c r="K65" s="115"/>
    </row>
    <row r="66" spans="4:12" x14ac:dyDescent="0.25">
      <c r="D66" s="112"/>
      <c r="E66" s="113"/>
      <c r="F66" s="114"/>
      <c r="G66" s="114"/>
      <c r="H66" s="114"/>
      <c r="I66" s="114"/>
      <c r="J66" s="115"/>
      <c r="K66" s="115"/>
      <c r="L66" s="36">
        <v>3975</v>
      </c>
    </row>
    <row r="67" spans="4:12" x14ac:dyDescent="0.25">
      <c r="D67" s="112"/>
      <c r="E67" s="113"/>
      <c r="F67" s="114"/>
      <c r="G67" s="114"/>
      <c r="H67" s="114"/>
      <c r="I67" s="113"/>
      <c r="J67" s="115"/>
      <c r="K67" s="115"/>
    </row>
    <row r="68" spans="4:12" x14ac:dyDescent="0.25">
      <c r="D68" s="112"/>
      <c r="E68" s="113"/>
      <c r="F68" s="114"/>
      <c r="G68" s="114"/>
      <c r="H68" s="114"/>
      <c r="I68" s="113"/>
      <c r="J68" s="115"/>
      <c r="K68" s="115"/>
    </row>
    <row r="69" spans="4:12" x14ac:dyDescent="0.25">
      <c r="D69" s="112"/>
      <c r="E69" s="113"/>
      <c r="F69" s="114"/>
      <c r="G69" s="114"/>
      <c r="H69" s="114"/>
      <c r="I69" s="113"/>
      <c r="J69" s="115"/>
      <c r="K69" s="115"/>
    </row>
    <row r="70" spans="4:12" x14ac:dyDescent="0.25">
      <c r="D70" s="112"/>
      <c r="E70" s="113"/>
      <c r="F70" s="114"/>
      <c r="G70" s="114"/>
      <c r="H70" s="114"/>
      <c r="I70" s="113"/>
      <c r="J70" s="115"/>
      <c r="K70" s="115"/>
    </row>
    <row r="71" spans="4:12" x14ac:dyDescent="0.25">
      <c r="D71" s="112"/>
      <c r="E71" s="113"/>
      <c r="F71" s="114"/>
      <c r="G71" s="114"/>
      <c r="H71" s="114"/>
      <c r="I71" s="113"/>
      <c r="J71" s="115"/>
      <c r="K71" s="116"/>
    </row>
    <row r="72" spans="4:12" x14ac:dyDescent="0.25">
      <c r="D72" s="112"/>
      <c r="E72" s="113"/>
      <c r="F72" s="114"/>
      <c r="G72" s="114"/>
      <c r="H72" s="114"/>
      <c r="I72" s="113"/>
      <c r="J72" s="115"/>
      <c r="K72" s="117"/>
    </row>
    <row r="73" spans="4:12" x14ac:dyDescent="0.25">
      <c r="D73" s="112"/>
      <c r="E73" s="113"/>
      <c r="F73" s="114"/>
      <c r="G73" s="114"/>
      <c r="H73" s="114"/>
      <c r="I73" s="113"/>
      <c r="J73" s="115"/>
      <c r="K73" s="118"/>
    </row>
    <row r="74" spans="4:12" x14ac:dyDescent="0.25">
      <c r="D74" s="112"/>
      <c r="E74" s="113"/>
      <c r="F74" s="114"/>
      <c r="G74" s="114"/>
      <c r="H74" s="114"/>
      <c r="I74" s="113"/>
      <c r="J74" s="115"/>
      <c r="K74" s="115"/>
    </row>
    <row r="75" spans="4:12" x14ac:dyDescent="0.25">
      <c r="D75" s="112"/>
      <c r="E75" s="113"/>
      <c r="F75" s="114"/>
      <c r="G75" s="114"/>
      <c r="H75" s="114"/>
      <c r="I75" s="113"/>
      <c r="J75" s="115"/>
      <c r="K75" s="115"/>
    </row>
    <row r="76" spans="4:12" x14ac:dyDescent="0.25">
      <c r="D76" s="112"/>
      <c r="E76" s="113"/>
      <c r="F76" s="114"/>
      <c r="G76" s="114"/>
      <c r="H76" s="114"/>
      <c r="I76" s="113"/>
      <c r="J76" s="115"/>
      <c r="K76" s="115"/>
    </row>
    <row r="77" spans="4:12" x14ac:dyDescent="0.25">
      <c r="D77" s="112"/>
      <c r="E77" s="113"/>
      <c r="F77" s="114"/>
      <c r="G77" s="114"/>
      <c r="H77" s="114"/>
      <c r="I77" s="113"/>
      <c r="J77" s="115"/>
      <c r="K77" s="115"/>
    </row>
    <row r="78" spans="4:12" x14ac:dyDescent="0.25">
      <c r="D78" s="112"/>
      <c r="E78" s="113"/>
      <c r="F78" s="114"/>
      <c r="G78" s="114"/>
      <c r="H78" s="114"/>
      <c r="I78" s="113"/>
      <c r="J78" s="115"/>
      <c r="K78" s="115"/>
    </row>
    <row r="79" spans="4:12" x14ac:dyDescent="0.25">
      <c r="D79" s="112"/>
      <c r="E79" s="113"/>
      <c r="F79" s="114"/>
      <c r="G79" s="114"/>
      <c r="H79" s="114"/>
      <c r="I79" s="113"/>
      <c r="J79" s="115"/>
      <c r="K79" s="115"/>
    </row>
    <row r="80" spans="4:12" x14ac:dyDescent="0.25">
      <c r="D80" s="112"/>
      <c r="E80" s="113"/>
      <c r="F80" s="114"/>
      <c r="G80" s="114"/>
      <c r="H80" s="114"/>
      <c r="I80" s="113"/>
      <c r="J80" s="115"/>
      <c r="K80" s="115"/>
    </row>
    <row r="81" spans="4:12" x14ac:dyDescent="0.25">
      <c r="D81" s="112"/>
      <c r="E81" s="113"/>
      <c r="F81" s="114"/>
      <c r="G81" s="114"/>
      <c r="H81" s="114"/>
      <c r="I81" s="113"/>
      <c r="J81" s="115"/>
      <c r="K81" s="115"/>
    </row>
    <row r="82" spans="4:12" x14ac:dyDescent="0.25">
      <c r="D82" s="112"/>
      <c r="E82" s="113"/>
      <c r="F82" s="114"/>
      <c r="G82" s="114"/>
      <c r="H82" s="114"/>
      <c r="I82" s="113"/>
      <c r="J82" s="115"/>
      <c r="K82" s="115"/>
    </row>
    <row r="83" spans="4:12" x14ac:dyDescent="0.25">
      <c r="D83" s="112"/>
      <c r="E83" s="113"/>
      <c r="F83" s="114"/>
      <c r="G83" s="114"/>
      <c r="H83" s="114"/>
      <c r="I83" s="113"/>
      <c r="J83" s="115"/>
      <c r="K83" s="115"/>
    </row>
    <row r="84" spans="4:12" x14ac:dyDescent="0.25">
      <c r="D84" s="112"/>
      <c r="E84" s="113"/>
      <c r="F84" s="114"/>
      <c r="G84" s="114"/>
      <c r="H84" s="114"/>
      <c r="I84" s="113"/>
      <c r="J84" s="115"/>
      <c r="K84" s="115"/>
    </row>
    <row r="85" spans="4:12" x14ac:dyDescent="0.25">
      <c r="D85" s="112"/>
      <c r="E85" s="113"/>
      <c r="F85" s="114"/>
      <c r="G85" s="114"/>
      <c r="H85" s="114"/>
      <c r="I85" s="113"/>
      <c r="J85" s="115"/>
      <c r="K85" s="115"/>
    </row>
    <row r="86" spans="4:12" x14ac:dyDescent="0.25">
      <c r="D86" s="112"/>
      <c r="E86" s="113"/>
      <c r="F86" s="114"/>
      <c r="G86" s="114"/>
      <c r="H86" s="114"/>
      <c r="I86" s="113"/>
      <c r="J86" s="115"/>
      <c r="K86" s="115"/>
    </row>
    <row r="87" spans="4:12" x14ac:dyDescent="0.25">
      <c r="D87" s="112"/>
      <c r="E87" s="113"/>
      <c r="F87" s="114"/>
      <c r="G87" s="114"/>
      <c r="H87" s="114"/>
      <c r="I87" s="113"/>
      <c r="J87" s="115"/>
      <c r="K87" s="115"/>
    </row>
    <row r="88" spans="4:12" x14ac:dyDescent="0.25">
      <c r="D88" s="112"/>
      <c r="E88" s="113"/>
      <c r="F88" s="114"/>
      <c r="G88" s="114"/>
      <c r="H88" s="114"/>
      <c r="I88" s="113"/>
      <c r="J88" s="115"/>
      <c r="K88" s="115"/>
    </row>
    <row r="89" spans="4:12" x14ac:dyDescent="0.25">
      <c r="D89" s="112"/>
      <c r="E89" s="113"/>
      <c r="F89" s="114"/>
      <c r="G89" s="114"/>
      <c r="H89" s="114"/>
      <c r="I89" s="113"/>
      <c r="J89" s="115"/>
      <c r="K89" s="115"/>
    </row>
    <row r="90" spans="4:12" x14ac:dyDescent="0.25">
      <c r="D90" s="112"/>
      <c r="E90" s="113"/>
      <c r="F90" s="114"/>
      <c r="G90" s="114"/>
      <c r="H90" s="114"/>
      <c r="I90" s="113"/>
      <c r="J90" s="115"/>
      <c r="K90" s="115"/>
    </row>
    <row r="91" spans="4:12" x14ac:dyDescent="0.25">
      <c r="D91" s="112"/>
      <c r="E91" s="113"/>
      <c r="F91" s="114"/>
      <c r="G91" s="114"/>
      <c r="H91" s="114"/>
      <c r="I91" s="113"/>
      <c r="J91" s="115"/>
      <c r="K91" s="115"/>
    </row>
    <row r="92" spans="4:12" x14ac:dyDescent="0.25">
      <c r="D92" s="112"/>
      <c r="E92" s="113"/>
      <c r="F92" s="114"/>
      <c r="G92" s="114"/>
      <c r="H92" s="114"/>
      <c r="I92" s="114"/>
      <c r="J92" s="115"/>
      <c r="K92" s="115"/>
      <c r="L92" s="36">
        <v>28030</v>
      </c>
    </row>
    <row r="93" spans="4:12" x14ac:dyDescent="0.25">
      <c r="D93" s="112"/>
      <c r="E93" s="113"/>
      <c r="F93" s="114"/>
      <c r="G93" s="114"/>
      <c r="H93" s="114"/>
      <c r="I93" s="114"/>
      <c r="J93" s="115"/>
      <c r="K93" s="115"/>
      <c r="L93" s="43">
        <v>9539.36</v>
      </c>
    </row>
    <row r="94" spans="4:12" x14ac:dyDescent="0.25">
      <c r="D94" s="112"/>
      <c r="E94" s="113"/>
      <c r="F94" s="114"/>
      <c r="G94" s="114"/>
      <c r="H94" s="114"/>
      <c r="I94" s="114"/>
      <c r="J94" s="115"/>
      <c r="K94" s="115"/>
      <c r="L94" s="43"/>
    </row>
    <row r="95" spans="4:12" x14ac:dyDescent="0.25">
      <c r="D95" s="112"/>
      <c r="E95" s="113"/>
      <c r="F95" s="114"/>
      <c r="G95" s="114"/>
      <c r="H95" s="114"/>
      <c r="I95" s="114"/>
      <c r="J95" s="115"/>
      <c r="K95" s="115"/>
      <c r="L95" s="43"/>
    </row>
    <row r="96" spans="4:12" x14ac:dyDescent="0.25">
      <c r="D96" s="112"/>
      <c r="E96" s="113"/>
      <c r="F96" s="114"/>
      <c r="G96" s="114"/>
      <c r="H96" s="114"/>
      <c r="I96" s="114"/>
      <c r="J96" s="115"/>
      <c r="K96" s="115"/>
      <c r="L96" s="43"/>
    </row>
    <row r="97" spans="4:15" x14ac:dyDescent="0.25">
      <c r="D97" s="112"/>
      <c r="E97" s="113"/>
      <c r="F97" s="114"/>
      <c r="G97" s="114"/>
      <c r="H97" s="114"/>
      <c r="I97" s="114"/>
      <c r="J97" s="115"/>
      <c r="K97" s="115"/>
      <c r="L97" s="43"/>
    </row>
    <row r="98" spans="4:15" x14ac:dyDescent="0.25">
      <c r="D98" s="112"/>
      <c r="E98" s="113"/>
      <c r="F98" s="114"/>
      <c r="G98" s="114"/>
      <c r="H98" s="114"/>
      <c r="I98" s="114"/>
      <c r="J98" s="115"/>
      <c r="K98" s="115"/>
      <c r="L98" s="43"/>
    </row>
    <row r="99" spans="4:15" x14ac:dyDescent="0.25">
      <c r="D99" s="112"/>
      <c r="E99" s="113"/>
      <c r="F99" s="114"/>
      <c r="G99" s="114"/>
      <c r="H99" s="114"/>
      <c r="I99" s="114"/>
      <c r="J99" s="115"/>
      <c r="K99" s="115"/>
      <c r="L99" s="43"/>
    </row>
    <row r="100" spans="4:15" x14ac:dyDescent="0.25">
      <c r="D100" s="112"/>
      <c r="E100" s="113"/>
      <c r="F100" s="114"/>
      <c r="G100" s="114"/>
      <c r="H100" s="114"/>
      <c r="I100" s="114"/>
      <c r="J100" s="115"/>
      <c r="K100" s="115"/>
      <c r="L100" s="43"/>
    </row>
    <row r="101" spans="4:15" x14ac:dyDescent="0.25">
      <c r="D101" s="113"/>
      <c r="E101" s="113"/>
      <c r="F101" s="114"/>
      <c r="G101" s="114">
        <v>133.06</v>
      </c>
      <c r="H101" s="114">
        <v>0</v>
      </c>
      <c r="I101" s="113"/>
      <c r="J101" s="115"/>
      <c r="K101" s="115"/>
    </row>
    <row r="102" spans="4:15" x14ac:dyDescent="0.25">
      <c r="D102" s="38" t="s">
        <v>34</v>
      </c>
      <c r="E102" s="38"/>
      <c r="F102" s="39">
        <f>SUM(F55:F101)</f>
        <v>30300</v>
      </c>
      <c r="G102" s="39">
        <f>SUM(G55:G101)</f>
        <v>13724.26</v>
      </c>
      <c r="H102" s="39">
        <f>SUM(H55:H101)</f>
        <v>27500</v>
      </c>
      <c r="I102" s="39">
        <f>SUM(I55:I101)</f>
        <v>23760.899999999998</v>
      </c>
      <c r="J102" s="48"/>
      <c r="K102" s="48">
        <f>SUM(K55:K101)</f>
        <v>-24707.89</v>
      </c>
      <c r="L102" s="36" t="s">
        <v>35</v>
      </c>
    </row>
    <row r="104" spans="4:15" x14ac:dyDescent="0.25">
      <c r="D104" s="38" t="s">
        <v>36</v>
      </c>
      <c r="E104" s="28"/>
      <c r="F104" s="40">
        <f>F52-F102</f>
        <v>55200</v>
      </c>
      <c r="G104" s="40">
        <f>G52-G102</f>
        <v>38963.74</v>
      </c>
      <c r="H104" s="40">
        <f>H52-H102</f>
        <v>16500</v>
      </c>
      <c r="I104" s="40">
        <f>I52-I102</f>
        <v>22872.100000000002</v>
      </c>
      <c r="J104" s="50"/>
      <c r="K104" s="50">
        <f>K52+K102</f>
        <v>7511.59</v>
      </c>
    </row>
    <row r="107" spans="4:15" s="37" customFormat="1" x14ac:dyDescent="0.25">
      <c r="D107" s="44" t="s">
        <v>37</v>
      </c>
      <c r="E107" s="45"/>
      <c r="F107" s="46">
        <v>39933</v>
      </c>
      <c r="G107" s="46">
        <v>40420</v>
      </c>
      <c r="H107" s="35"/>
      <c r="I107" s="46">
        <v>40785</v>
      </c>
      <c r="J107" s="42"/>
      <c r="K107" s="50">
        <v>7512</v>
      </c>
      <c r="L107" s="36"/>
      <c r="M107"/>
      <c r="N107" s="42">
        <f>K104-K107</f>
        <v>-0.40999999999985448</v>
      </c>
      <c r="O107" s="37" t="s">
        <v>70</v>
      </c>
    </row>
    <row r="108" spans="4:15" s="37" customFormat="1" x14ac:dyDescent="0.25">
      <c r="D108"/>
      <c r="E108"/>
      <c r="F108" s="40">
        <v>61913.46</v>
      </c>
      <c r="G108" s="40">
        <v>84791.5</v>
      </c>
      <c r="H108" s="35"/>
      <c r="I108" s="40">
        <v>82494.84</v>
      </c>
      <c r="J108" s="42"/>
      <c r="K108" s="50"/>
      <c r="L108" s="36"/>
      <c r="M108"/>
      <c r="N108"/>
    </row>
    <row r="109" spans="4:15" s="37" customFormat="1" x14ac:dyDescent="0.25">
      <c r="D109"/>
      <c r="E109"/>
      <c r="F109" s="46">
        <v>40298</v>
      </c>
      <c r="G109" s="35"/>
      <c r="H109" s="35"/>
      <c r="I109"/>
      <c r="J109" s="42"/>
      <c r="K109" s="42"/>
      <c r="L109" s="36"/>
      <c r="M109"/>
      <c r="N109"/>
    </row>
    <row r="110" spans="4:15" s="37" customFormat="1" x14ac:dyDescent="0.25">
      <c r="D110"/>
      <c r="E110" s="106"/>
      <c r="F110" s="106"/>
      <c r="G110" s="106"/>
      <c r="H110" s="106"/>
      <c r="I110"/>
      <c r="J110" s="105"/>
      <c r="K110"/>
      <c r="L110" s="106"/>
      <c r="M110"/>
      <c r="N110"/>
    </row>
    <row r="111" spans="4:15" s="37" customFormat="1" ht="49.5" customHeight="1" x14ac:dyDescent="0.25">
      <c r="D111" s="131"/>
      <c r="E111" s="131"/>
      <c r="F111" s="131"/>
      <c r="G111" s="131"/>
      <c r="H111" s="131"/>
      <c r="I111"/>
      <c r="J111" s="42"/>
      <c r="K111" s="131"/>
      <c r="L111" s="131"/>
      <c r="M111"/>
      <c r="N111"/>
    </row>
    <row r="112" spans="4:15" s="37" customFormat="1" ht="18" customHeight="1" x14ac:dyDescent="0.25">
      <c r="D112" s="110" t="s">
        <v>75</v>
      </c>
      <c r="E112" s="106"/>
      <c r="F112" s="106"/>
      <c r="G112" s="106"/>
      <c r="H112" s="106"/>
      <c r="I112"/>
      <c r="J112" s="42"/>
      <c r="K112" s="106"/>
      <c r="L112" s="106"/>
      <c r="M112"/>
      <c r="N112"/>
    </row>
    <row r="113" spans="4:14" x14ac:dyDescent="0.25">
      <c r="K113"/>
      <c r="L113"/>
    </row>
    <row r="114" spans="4:14" s="37" customFormat="1" x14ac:dyDescent="0.25">
      <c r="D114" s="131" t="s">
        <v>62</v>
      </c>
      <c r="E114" s="131"/>
      <c r="F114" s="131"/>
      <c r="G114" s="131"/>
      <c r="H114" s="131"/>
      <c r="I114"/>
      <c r="J114" s="111">
        <v>7000</v>
      </c>
      <c r="K114" s="42"/>
      <c r="L114" s="36"/>
      <c r="M114"/>
      <c r="N114"/>
    </row>
    <row r="115" spans="4:14" s="37" customFormat="1" x14ac:dyDescent="0.25">
      <c r="D115" t="s">
        <v>74</v>
      </c>
      <c r="E115" s="106"/>
      <c r="F115" s="106"/>
      <c r="G115" s="106"/>
      <c r="H115" s="106"/>
      <c r="I115"/>
      <c r="J115" s="111">
        <v>100</v>
      </c>
      <c r="K115" s="42"/>
      <c r="L115" s="36"/>
      <c r="M115"/>
      <c r="N115"/>
    </row>
    <row r="116" spans="4:14" s="37" customFormat="1" x14ac:dyDescent="0.25">
      <c r="D116" s="131" t="s">
        <v>76</v>
      </c>
      <c r="E116" s="131"/>
      <c r="F116" s="131"/>
      <c r="G116" s="131"/>
      <c r="H116" s="131"/>
      <c r="I116"/>
      <c r="J116" s="111"/>
      <c r="K116" s="42"/>
      <c r="L116" s="36"/>
      <c r="M116"/>
      <c r="N116"/>
    </row>
    <row r="117" spans="4:14" x14ac:dyDescent="0.25">
      <c r="D117" s="103" t="s">
        <v>71</v>
      </c>
      <c r="E117" s="103"/>
      <c r="F117" s="103"/>
      <c r="G117" s="103"/>
      <c r="H117" s="103"/>
      <c r="J117" s="111"/>
    </row>
    <row r="118" spans="4:14" x14ac:dyDescent="0.25">
      <c r="D118" t="s">
        <v>71</v>
      </c>
      <c r="J118" s="111"/>
    </row>
    <row r="119" spans="4:14" x14ac:dyDescent="0.25">
      <c r="D119" t="s">
        <v>65</v>
      </c>
      <c r="J119" s="111">
        <f>SUM(J113:J118)</f>
        <v>7100</v>
      </c>
    </row>
    <row r="120" spans="4:14" ht="15.75" thickBot="1" x14ac:dyDescent="0.3"/>
    <row r="121" spans="4:14" x14ac:dyDescent="0.25">
      <c r="D121" s="91" t="s">
        <v>60</v>
      </c>
      <c r="E121" s="92"/>
      <c r="F121" s="93"/>
      <c r="G121" s="93"/>
      <c r="H121" s="93"/>
      <c r="I121" s="92"/>
      <c r="J121" s="94">
        <f>K107</f>
        <v>7512</v>
      </c>
    </row>
    <row r="122" spans="4:14" x14ac:dyDescent="0.25">
      <c r="D122" s="132" t="s">
        <v>61</v>
      </c>
      <c r="E122" s="133"/>
      <c r="F122" s="133"/>
      <c r="G122" s="133"/>
      <c r="H122" s="133"/>
      <c r="I122" s="95"/>
      <c r="J122" s="96">
        <f>Kontantkasse!K70</f>
        <v>1334</v>
      </c>
    </row>
    <row r="123" spans="4:14" x14ac:dyDescent="0.25">
      <c r="D123" s="132" t="s">
        <v>62</v>
      </c>
      <c r="E123" s="133"/>
      <c r="F123" s="133"/>
      <c r="G123" s="133"/>
      <c r="H123" s="133"/>
      <c r="I123" s="95"/>
      <c r="J123" s="96">
        <f>J114</f>
        <v>7000</v>
      </c>
    </row>
    <row r="124" spans="4:14" x14ac:dyDescent="0.25">
      <c r="D124" s="97" t="s">
        <v>63</v>
      </c>
      <c r="E124" s="95"/>
      <c r="F124" s="98"/>
      <c r="G124" s="98"/>
      <c r="H124" s="98"/>
      <c r="I124" s="95"/>
      <c r="J124" s="96">
        <f>J115</f>
        <v>100</v>
      </c>
    </row>
    <row r="125" spans="4:14" x14ac:dyDescent="0.25">
      <c r="D125" s="97" t="s">
        <v>64</v>
      </c>
      <c r="E125" s="95"/>
      <c r="F125" s="98"/>
      <c r="G125" s="98"/>
      <c r="H125" s="98"/>
      <c r="I125" s="95"/>
      <c r="J125" s="96">
        <f>J116+J117+J118</f>
        <v>0</v>
      </c>
    </row>
    <row r="126" spans="4:14" x14ac:dyDescent="0.25">
      <c r="D126" s="97"/>
      <c r="E126" s="95"/>
      <c r="F126" s="98"/>
      <c r="G126" s="98"/>
      <c r="H126" s="98"/>
      <c r="I126" s="95"/>
      <c r="J126" s="96"/>
    </row>
    <row r="127" spans="4:14" ht="15.75" thickBot="1" x14ac:dyDescent="0.3">
      <c r="D127" s="99" t="s">
        <v>77</v>
      </c>
      <c r="E127" s="100"/>
      <c r="F127" s="101"/>
      <c r="G127" s="101"/>
      <c r="H127" s="101"/>
      <c r="I127" s="100"/>
      <c r="J127" s="102">
        <f>SUM(J121:J126)</f>
        <v>15946</v>
      </c>
    </row>
  </sheetData>
  <mergeCells count="6">
    <mergeCell ref="K111:L111"/>
    <mergeCell ref="D123:H123"/>
    <mergeCell ref="D114:H114"/>
    <mergeCell ref="D116:H116"/>
    <mergeCell ref="D122:H122"/>
    <mergeCell ref="D111:H111"/>
  </mergeCells>
  <pageMargins left="0.34" right="0.3" top="0.78740157480314965" bottom="0.78740157480314965" header="0.31496062992125984" footer="0.31496062992125984"/>
  <pageSetup paperSize="9" scale="64" orientation="portrait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O82"/>
  <sheetViews>
    <sheetView topLeftCell="A67" zoomScale="80" zoomScaleNormal="80" workbookViewId="0">
      <selection activeCell="R24" sqref="R24"/>
    </sheetView>
  </sheetViews>
  <sheetFormatPr baseColWidth="10" defaultRowHeight="15" x14ac:dyDescent="0.25"/>
  <cols>
    <col min="4" max="4" width="18.5703125" bestFit="1" customWidth="1"/>
    <col min="5" max="5" width="41.85546875" customWidth="1"/>
    <col min="6" max="8" width="13.5703125" style="35" hidden="1" customWidth="1"/>
    <col min="9" max="9" width="19.85546875" hidden="1" customWidth="1"/>
    <col min="10" max="10" width="20.140625" style="42" customWidth="1"/>
    <col min="11" max="11" width="17.42578125" style="42" customWidth="1"/>
    <col min="12" max="12" width="71.5703125" style="36" hidden="1" customWidth="1"/>
  </cols>
  <sheetData>
    <row r="5" spans="4:12" ht="18.75" x14ac:dyDescent="0.3">
      <c r="D5" s="34" t="s">
        <v>93</v>
      </c>
    </row>
    <row r="7" spans="4:12" x14ac:dyDescent="0.25">
      <c r="D7" s="38" t="s">
        <v>24</v>
      </c>
      <c r="E7" s="38"/>
      <c r="F7" s="39" t="s">
        <v>25</v>
      </c>
      <c r="G7" s="39" t="s">
        <v>26</v>
      </c>
      <c r="H7" s="39" t="s">
        <v>27</v>
      </c>
      <c r="I7" s="39" t="s">
        <v>28</v>
      </c>
      <c r="J7" s="48" t="s">
        <v>39</v>
      </c>
      <c r="K7" s="48" t="s">
        <v>38</v>
      </c>
      <c r="L7" s="36" t="s">
        <v>29</v>
      </c>
    </row>
    <row r="8" spans="4:12" x14ac:dyDescent="0.25">
      <c r="D8" s="28"/>
      <c r="E8" s="28" t="s">
        <v>55</v>
      </c>
      <c r="F8" s="40">
        <v>0</v>
      </c>
      <c r="G8" s="41"/>
      <c r="H8" s="41">
        <v>0</v>
      </c>
      <c r="I8" s="28">
        <v>4000</v>
      </c>
      <c r="J8" s="49"/>
      <c r="K8" s="49">
        <v>0</v>
      </c>
      <c r="L8" s="36" t="s">
        <v>30</v>
      </c>
    </row>
    <row r="9" spans="4:12" x14ac:dyDescent="0.25">
      <c r="D9" s="112"/>
      <c r="E9" s="113"/>
      <c r="F9" s="114"/>
      <c r="G9" s="114"/>
      <c r="H9" s="114"/>
      <c r="I9" s="113"/>
      <c r="J9" s="115"/>
      <c r="K9" s="115"/>
    </row>
    <row r="10" spans="4:12" x14ac:dyDescent="0.25">
      <c r="D10" s="112">
        <v>41762</v>
      </c>
      <c r="E10" s="113" t="s">
        <v>58</v>
      </c>
      <c r="F10" s="114"/>
      <c r="G10" s="114"/>
      <c r="H10" s="114"/>
      <c r="I10" s="114"/>
      <c r="J10" s="115"/>
      <c r="K10" s="115">
        <v>410</v>
      </c>
    </row>
    <row r="11" spans="4:12" x14ac:dyDescent="0.25">
      <c r="D11" s="112">
        <v>41770</v>
      </c>
      <c r="E11" s="113" t="s">
        <v>58</v>
      </c>
      <c r="F11" s="114"/>
      <c r="G11" s="114"/>
      <c r="H11" s="114"/>
      <c r="I11" s="113"/>
      <c r="J11" s="115"/>
      <c r="K11" s="115">
        <v>505</v>
      </c>
    </row>
    <row r="12" spans="4:12" x14ac:dyDescent="0.25">
      <c r="D12" s="112">
        <v>41775</v>
      </c>
      <c r="E12" s="113" t="s">
        <v>58</v>
      </c>
      <c r="F12" s="114"/>
      <c r="G12" s="114"/>
      <c r="H12" s="114"/>
      <c r="I12" s="113"/>
      <c r="J12" s="115"/>
      <c r="K12" s="115">
        <v>340</v>
      </c>
    </row>
    <row r="13" spans="4:12" x14ac:dyDescent="0.25">
      <c r="D13" s="112">
        <v>41779</v>
      </c>
      <c r="E13" s="113" t="s">
        <v>58</v>
      </c>
      <c r="F13" s="114"/>
      <c r="G13" s="114"/>
      <c r="H13" s="114"/>
      <c r="I13" s="113"/>
      <c r="J13" s="115"/>
      <c r="K13" s="115">
        <v>65</v>
      </c>
    </row>
    <row r="14" spans="4:12" x14ac:dyDescent="0.25">
      <c r="D14" s="112">
        <v>41780</v>
      </c>
      <c r="E14" s="113" t="s">
        <v>58</v>
      </c>
      <c r="F14" s="114"/>
      <c r="G14" s="114"/>
      <c r="H14" s="114"/>
      <c r="I14" s="114"/>
      <c r="J14" s="115"/>
      <c r="K14" s="115">
        <v>614</v>
      </c>
    </row>
    <row r="15" spans="4:12" x14ac:dyDescent="0.25">
      <c r="D15" s="112"/>
      <c r="E15" s="113"/>
      <c r="F15" s="114"/>
      <c r="G15" s="114"/>
      <c r="H15" s="114"/>
      <c r="I15" s="114"/>
      <c r="J15" s="115"/>
      <c r="K15" s="115"/>
    </row>
    <row r="16" spans="4:12" x14ac:dyDescent="0.25">
      <c r="D16" s="112"/>
      <c r="E16" s="113"/>
      <c r="F16" s="114"/>
      <c r="G16" s="114"/>
      <c r="H16" s="114"/>
      <c r="I16" s="114"/>
      <c r="J16" s="115"/>
      <c r="K16" s="115"/>
    </row>
    <row r="17" spans="4:12" x14ac:dyDescent="0.25">
      <c r="D17" s="112"/>
      <c r="E17" s="113"/>
      <c r="F17" s="114"/>
      <c r="G17" s="114"/>
      <c r="H17" s="114"/>
      <c r="I17" s="114"/>
      <c r="J17" s="115"/>
      <c r="K17" s="115"/>
    </row>
    <row r="18" spans="4:12" x14ac:dyDescent="0.25">
      <c r="D18" s="112"/>
      <c r="E18" s="113"/>
      <c r="F18" s="114"/>
      <c r="G18" s="114"/>
      <c r="H18" s="114"/>
      <c r="I18" s="114"/>
      <c r="J18" s="115"/>
      <c r="K18" s="115"/>
    </row>
    <row r="19" spans="4:12" x14ac:dyDescent="0.25">
      <c r="D19" s="112"/>
      <c r="E19" s="113"/>
      <c r="F19" s="114"/>
      <c r="G19" s="114"/>
      <c r="H19" s="114"/>
      <c r="I19" s="114"/>
      <c r="J19" s="115"/>
      <c r="K19" s="115"/>
    </row>
    <row r="20" spans="4:12" x14ac:dyDescent="0.25">
      <c r="D20" s="112"/>
      <c r="E20" s="113"/>
      <c r="F20" s="114"/>
      <c r="G20" s="114"/>
      <c r="H20" s="114"/>
      <c r="I20" s="114"/>
      <c r="J20" s="115"/>
      <c r="K20" s="115"/>
    </row>
    <row r="21" spans="4:12" x14ac:dyDescent="0.25">
      <c r="D21" s="112"/>
      <c r="E21" s="113"/>
      <c r="F21" s="114"/>
      <c r="G21" s="114"/>
      <c r="H21" s="114"/>
      <c r="I21" s="114"/>
      <c r="J21" s="115"/>
      <c r="K21" s="115"/>
    </row>
    <row r="22" spans="4:12" x14ac:dyDescent="0.25">
      <c r="D22" s="112"/>
      <c r="E22" s="113"/>
      <c r="F22" s="114"/>
      <c r="G22" s="114"/>
      <c r="H22" s="114"/>
      <c r="I22" s="114"/>
      <c r="J22" s="115"/>
      <c r="K22" s="115"/>
    </row>
    <row r="23" spans="4:12" x14ac:dyDescent="0.25">
      <c r="D23" s="112"/>
      <c r="E23" s="113"/>
      <c r="F23" s="114"/>
      <c r="G23" s="114"/>
      <c r="H23" s="114"/>
      <c r="I23" s="114"/>
      <c r="J23" s="115"/>
      <c r="K23" s="115"/>
    </row>
    <row r="24" spans="4:12" x14ac:dyDescent="0.25">
      <c r="D24" s="112"/>
      <c r="E24" s="113"/>
      <c r="F24" s="114"/>
      <c r="G24" s="114"/>
      <c r="H24" s="114"/>
      <c r="I24" s="114"/>
      <c r="J24" s="115"/>
      <c r="K24" s="115"/>
    </row>
    <row r="25" spans="4:12" x14ac:dyDescent="0.25">
      <c r="D25" s="112"/>
      <c r="E25" s="113"/>
      <c r="F25" s="114"/>
      <c r="G25" s="114"/>
      <c r="H25" s="114"/>
      <c r="I25" s="114"/>
      <c r="J25" s="115"/>
      <c r="K25" s="115"/>
    </row>
    <row r="26" spans="4:12" x14ac:dyDescent="0.25">
      <c r="D26" s="112"/>
      <c r="E26" s="113"/>
      <c r="F26" s="114"/>
      <c r="G26" s="114"/>
      <c r="H26" s="114"/>
      <c r="I26" s="114"/>
      <c r="J26" s="115"/>
      <c r="K26" s="115"/>
    </row>
    <row r="27" spans="4:12" x14ac:dyDescent="0.25">
      <c r="D27" s="112"/>
      <c r="E27" s="113"/>
      <c r="F27" s="114"/>
      <c r="G27" s="114"/>
      <c r="H27" s="114"/>
      <c r="I27" s="114"/>
      <c r="J27" s="115"/>
      <c r="K27" s="115"/>
    </row>
    <row r="28" spans="4:12" x14ac:dyDescent="0.25">
      <c r="D28" s="112"/>
      <c r="E28" s="113"/>
      <c r="F28" s="114"/>
      <c r="G28" s="114"/>
      <c r="H28" s="114"/>
      <c r="I28" s="114"/>
      <c r="J28" s="115"/>
      <c r="K28" s="115"/>
    </row>
    <row r="29" spans="4:12" x14ac:dyDescent="0.25">
      <c r="D29" s="113"/>
      <c r="E29" s="113"/>
      <c r="F29" s="114">
        <v>30000</v>
      </c>
      <c r="G29" s="114">
        <v>10000</v>
      </c>
      <c r="H29" s="114">
        <v>16000</v>
      </c>
      <c r="I29" s="114">
        <v>23621</v>
      </c>
      <c r="J29" s="115"/>
      <c r="K29" s="115"/>
      <c r="L29" s="36">
        <v>8600</v>
      </c>
    </row>
    <row r="30" spans="4:12" x14ac:dyDescent="0.25">
      <c r="D30" s="113"/>
      <c r="E30" s="113"/>
      <c r="F30" s="114">
        <v>10000</v>
      </c>
      <c r="G30" s="114">
        <v>17620</v>
      </c>
      <c r="H30" s="114">
        <v>18000</v>
      </c>
      <c r="I30" s="114">
        <v>15390</v>
      </c>
      <c r="J30" s="115"/>
      <c r="K30" s="115"/>
      <c r="L30" s="36">
        <v>17728.5</v>
      </c>
    </row>
    <row r="31" spans="4:12" x14ac:dyDescent="0.25">
      <c r="D31" s="113"/>
      <c r="E31" s="113"/>
      <c r="F31" s="114"/>
      <c r="G31" s="114">
        <v>68</v>
      </c>
      <c r="H31" s="114">
        <v>0</v>
      </c>
      <c r="I31" s="113"/>
      <c r="J31" s="115"/>
      <c r="K31" s="115"/>
    </row>
    <row r="32" spans="4:12" x14ac:dyDescent="0.25">
      <c r="D32" s="38" t="s">
        <v>31</v>
      </c>
      <c r="E32" s="38"/>
      <c r="F32" s="39">
        <f t="shared" ref="F32:I32" si="0">SUM(F8:F31)</f>
        <v>40000</v>
      </c>
      <c r="G32" s="39">
        <f t="shared" si="0"/>
        <v>27688</v>
      </c>
      <c r="H32" s="39">
        <f t="shared" si="0"/>
        <v>34000</v>
      </c>
      <c r="I32" s="39">
        <f t="shared" si="0"/>
        <v>43011</v>
      </c>
      <c r="J32" s="48"/>
      <c r="K32" s="48">
        <f>SUM(K8:K31)</f>
        <v>1934</v>
      </c>
      <c r="L32" s="36" t="s">
        <v>32</v>
      </c>
    </row>
    <row r="33" spans="4:12" x14ac:dyDescent="0.25">
      <c r="E33" s="42"/>
      <c r="L33" s="43"/>
    </row>
    <row r="34" spans="4:12" x14ac:dyDescent="0.25">
      <c r="D34" s="38" t="s">
        <v>33</v>
      </c>
      <c r="E34" s="28"/>
      <c r="F34" s="40"/>
      <c r="G34" s="40"/>
      <c r="H34" s="40"/>
      <c r="I34" s="28"/>
      <c r="J34" s="49"/>
      <c r="K34" s="49"/>
    </row>
    <row r="35" spans="4:12" x14ac:dyDescent="0.25">
      <c r="D35" s="112">
        <v>41770</v>
      </c>
      <c r="E35" s="113" t="s">
        <v>59</v>
      </c>
      <c r="F35" s="114"/>
      <c r="G35" s="114"/>
      <c r="H35" s="114"/>
      <c r="I35" s="114"/>
      <c r="J35" s="115"/>
      <c r="K35" s="115">
        <v>-100</v>
      </c>
    </row>
    <row r="36" spans="4:12" x14ac:dyDescent="0.25">
      <c r="D36" s="112">
        <v>41775</v>
      </c>
      <c r="E36" s="113" t="s">
        <v>59</v>
      </c>
      <c r="F36" s="114"/>
      <c r="G36" s="114"/>
      <c r="H36" s="114"/>
      <c r="I36" s="113"/>
      <c r="J36" s="115"/>
      <c r="K36" s="115">
        <v>-150</v>
      </c>
    </row>
    <row r="37" spans="4:12" x14ac:dyDescent="0.25">
      <c r="D37" s="112">
        <v>41779</v>
      </c>
      <c r="E37" s="113" t="s">
        <v>59</v>
      </c>
      <c r="F37" s="114"/>
      <c r="G37" s="114"/>
      <c r="H37" s="114"/>
      <c r="I37" s="114"/>
      <c r="J37" s="115"/>
      <c r="K37" s="115">
        <v>-150</v>
      </c>
    </row>
    <row r="38" spans="4:12" x14ac:dyDescent="0.25">
      <c r="D38" s="112">
        <v>41780</v>
      </c>
      <c r="E38" s="113" t="s">
        <v>78</v>
      </c>
      <c r="F38" s="114"/>
      <c r="G38" s="114"/>
      <c r="H38" s="114"/>
      <c r="I38" s="113"/>
      <c r="J38" s="115"/>
      <c r="K38" s="115">
        <v>-200</v>
      </c>
    </row>
    <row r="39" spans="4:12" x14ac:dyDescent="0.25">
      <c r="D39" s="112"/>
      <c r="E39" s="113"/>
      <c r="F39" s="114"/>
      <c r="G39" s="114"/>
      <c r="H39" s="114"/>
      <c r="I39" s="114"/>
      <c r="J39" s="115"/>
      <c r="K39" s="115"/>
    </row>
    <row r="40" spans="4:12" x14ac:dyDescent="0.25">
      <c r="D40" s="112"/>
      <c r="E40" s="113"/>
      <c r="F40" s="114"/>
      <c r="G40" s="114"/>
      <c r="H40" s="114"/>
      <c r="I40" s="113"/>
      <c r="J40" s="115"/>
      <c r="K40" s="115"/>
    </row>
    <row r="41" spans="4:12" x14ac:dyDescent="0.25">
      <c r="D41" s="112"/>
      <c r="E41" s="113"/>
      <c r="F41" s="114"/>
      <c r="G41" s="114"/>
      <c r="H41" s="114"/>
      <c r="I41" s="113"/>
      <c r="J41" s="115"/>
      <c r="K41" s="115"/>
    </row>
    <row r="42" spans="4:12" x14ac:dyDescent="0.25">
      <c r="D42" s="112"/>
      <c r="E42" s="113"/>
      <c r="F42" s="114"/>
      <c r="G42" s="114"/>
      <c r="H42" s="114"/>
      <c r="I42" s="114"/>
      <c r="J42" s="115"/>
      <c r="K42" s="115"/>
      <c r="L42" s="36">
        <v>4182.6000000000004</v>
      </c>
    </row>
    <row r="43" spans="4:12" x14ac:dyDescent="0.25">
      <c r="D43" s="112"/>
      <c r="E43" s="113"/>
      <c r="F43" s="114"/>
      <c r="G43" s="114"/>
      <c r="H43" s="114"/>
      <c r="I43" s="114"/>
      <c r="J43" s="115"/>
      <c r="K43" s="115"/>
    </row>
    <row r="44" spans="4:12" x14ac:dyDescent="0.25">
      <c r="D44" s="112"/>
      <c r="E44" s="113"/>
      <c r="F44" s="114"/>
      <c r="G44" s="114"/>
      <c r="H44" s="114"/>
      <c r="I44" s="114"/>
      <c r="J44" s="115"/>
      <c r="K44" s="115"/>
    </row>
    <row r="45" spans="4:12" x14ac:dyDescent="0.25">
      <c r="D45" s="112"/>
      <c r="E45" s="113"/>
      <c r="F45" s="114"/>
      <c r="G45" s="114"/>
      <c r="H45" s="114"/>
      <c r="I45" s="114"/>
      <c r="J45" s="115"/>
      <c r="K45" s="115"/>
      <c r="L45" s="36">
        <v>3975</v>
      </c>
    </row>
    <row r="46" spans="4:12" x14ac:dyDescent="0.25">
      <c r="D46" s="112"/>
      <c r="E46" s="113"/>
      <c r="F46" s="114"/>
      <c r="G46" s="119"/>
      <c r="H46" s="119"/>
      <c r="I46" s="113"/>
      <c r="J46" s="115"/>
      <c r="K46" s="115"/>
    </row>
    <row r="47" spans="4:12" x14ac:dyDescent="0.25">
      <c r="D47" s="112"/>
      <c r="E47" s="113"/>
      <c r="F47" s="114"/>
      <c r="G47" s="114"/>
      <c r="H47" s="114"/>
      <c r="I47" s="113"/>
      <c r="J47" s="115"/>
      <c r="K47" s="115"/>
    </row>
    <row r="48" spans="4:12" x14ac:dyDescent="0.25">
      <c r="D48" s="112"/>
      <c r="E48" s="113"/>
      <c r="F48" s="114"/>
      <c r="G48" s="114"/>
      <c r="H48" s="114"/>
      <c r="I48" s="113"/>
      <c r="J48" s="115"/>
      <c r="K48" s="115"/>
    </row>
    <row r="49" spans="4:12" x14ac:dyDescent="0.25">
      <c r="D49" s="112"/>
      <c r="E49" s="113"/>
      <c r="F49" s="114"/>
      <c r="G49" s="114"/>
      <c r="H49" s="114"/>
      <c r="I49" s="113"/>
      <c r="J49" s="115"/>
      <c r="K49" s="115"/>
    </row>
    <row r="50" spans="4:12" x14ac:dyDescent="0.25">
      <c r="D50" s="112"/>
      <c r="E50" s="113"/>
      <c r="F50" s="114"/>
      <c r="G50" s="114"/>
      <c r="H50" s="114"/>
      <c r="I50" s="113"/>
      <c r="J50" s="115"/>
      <c r="K50" s="115"/>
    </row>
    <row r="51" spans="4:12" x14ac:dyDescent="0.25">
      <c r="D51" s="112"/>
      <c r="E51" s="113"/>
      <c r="F51" s="114"/>
      <c r="G51" s="114"/>
      <c r="H51" s="114"/>
      <c r="I51" s="113"/>
      <c r="J51" s="115"/>
      <c r="K51" s="115"/>
    </row>
    <row r="52" spans="4:12" x14ac:dyDescent="0.25">
      <c r="D52" s="112"/>
      <c r="E52" s="113"/>
      <c r="F52" s="114"/>
      <c r="G52" s="114"/>
      <c r="H52" s="114"/>
      <c r="I52" s="113"/>
      <c r="J52" s="115"/>
      <c r="K52" s="115"/>
    </row>
    <row r="53" spans="4:12" x14ac:dyDescent="0.25">
      <c r="D53" s="112"/>
      <c r="E53" s="113"/>
      <c r="F53" s="114"/>
      <c r="G53" s="114"/>
      <c r="H53" s="114"/>
      <c r="I53" s="113"/>
      <c r="J53" s="115"/>
      <c r="K53" s="115"/>
    </row>
    <row r="54" spans="4:12" x14ac:dyDescent="0.25">
      <c r="D54" s="112"/>
      <c r="E54" s="113"/>
      <c r="F54" s="114"/>
      <c r="G54" s="114"/>
      <c r="H54" s="114"/>
      <c r="I54" s="113"/>
      <c r="J54" s="115"/>
      <c r="K54" s="115"/>
    </row>
    <row r="55" spans="4:12" x14ac:dyDescent="0.25">
      <c r="D55" s="112"/>
      <c r="E55" s="113"/>
      <c r="F55" s="114"/>
      <c r="G55" s="114"/>
      <c r="H55" s="114"/>
      <c r="I55" s="113"/>
      <c r="J55" s="115"/>
      <c r="K55" s="115"/>
    </row>
    <row r="56" spans="4:12" x14ac:dyDescent="0.25">
      <c r="D56" s="112"/>
      <c r="E56" s="113"/>
      <c r="F56" s="114"/>
      <c r="G56" s="114"/>
      <c r="H56" s="114"/>
      <c r="I56" s="113"/>
      <c r="J56" s="115"/>
      <c r="K56" s="115"/>
    </row>
    <row r="57" spans="4:12" x14ac:dyDescent="0.25">
      <c r="D57" s="112"/>
      <c r="E57" s="113"/>
      <c r="F57" s="114"/>
      <c r="G57" s="114"/>
      <c r="H57" s="114"/>
      <c r="I57" s="113"/>
      <c r="J57" s="115"/>
      <c r="K57" s="115"/>
    </row>
    <row r="58" spans="4:12" x14ac:dyDescent="0.25">
      <c r="D58" s="112"/>
      <c r="E58" s="113"/>
      <c r="F58" s="114"/>
      <c r="G58" s="114"/>
      <c r="H58" s="114"/>
      <c r="I58" s="113"/>
      <c r="J58" s="115"/>
      <c r="K58" s="115"/>
    </row>
    <row r="59" spans="4:12" x14ac:dyDescent="0.25">
      <c r="D59" s="113"/>
      <c r="E59" s="113"/>
      <c r="F59" s="114"/>
      <c r="G59" s="114"/>
      <c r="H59" s="114"/>
      <c r="I59" s="113"/>
      <c r="J59" s="115"/>
      <c r="K59" s="115"/>
    </row>
    <row r="60" spans="4:12" x14ac:dyDescent="0.25">
      <c r="D60" s="113"/>
      <c r="E60" s="113"/>
      <c r="F60" s="114"/>
      <c r="G60" s="114"/>
      <c r="H60" s="114"/>
      <c r="I60" s="113"/>
      <c r="J60" s="115"/>
      <c r="K60" s="115"/>
    </row>
    <row r="61" spans="4:12" x14ac:dyDescent="0.25">
      <c r="D61" s="113"/>
      <c r="E61" s="113"/>
      <c r="F61" s="114"/>
      <c r="G61" s="114"/>
      <c r="H61" s="114"/>
      <c r="I61" s="113"/>
      <c r="J61" s="115"/>
      <c r="K61" s="115"/>
    </row>
    <row r="62" spans="4:12" x14ac:dyDescent="0.25">
      <c r="D62" s="113"/>
      <c r="E62" s="113"/>
      <c r="F62" s="114">
        <v>60000</v>
      </c>
      <c r="G62" s="114">
        <v>46836</v>
      </c>
      <c r="H62" s="114">
        <v>38000</v>
      </c>
      <c r="I62" s="114">
        <v>28120</v>
      </c>
      <c r="J62" s="115"/>
      <c r="K62" s="115"/>
      <c r="L62" s="36">
        <v>28030</v>
      </c>
    </row>
    <row r="63" spans="4:12" x14ac:dyDescent="0.25">
      <c r="D63" s="113"/>
      <c r="E63" s="113"/>
      <c r="F63" s="114">
        <v>8000</v>
      </c>
      <c r="G63" s="114">
        <v>4570.7</v>
      </c>
      <c r="H63" s="114">
        <v>8000</v>
      </c>
      <c r="I63" s="114">
        <v>2875</v>
      </c>
      <c r="J63" s="115"/>
      <c r="K63" s="115"/>
      <c r="L63" s="43">
        <v>9539.36</v>
      </c>
    </row>
    <row r="64" spans="4:12" x14ac:dyDescent="0.25">
      <c r="D64" s="113"/>
      <c r="E64" s="113"/>
      <c r="F64" s="114"/>
      <c r="G64" s="114">
        <v>133.06</v>
      </c>
      <c r="H64" s="114">
        <v>0</v>
      </c>
      <c r="I64" s="113"/>
      <c r="J64" s="115"/>
      <c r="K64" s="115"/>
    </row>
    <row r="65" spans="4:15" x14ac:dyDescent="0.25">
      <c r="D65" s="38" t="s">
        <v>34</v>
      </c>
      <c r="E65" s="38"/>
      <c r="F65" s="39">
        <f>SUM(F35:F64)</f>
        <v>68000</v>
      </c>
      <c r="G65" s="39">
        <f>SUM(G35:G64)</f>
        <v>51539.759999999995</v>
      </c>
      <c r="H65" s="39">
        <f>SUM(H35:H64)</f>
        <v>46000</v>
      </c>
      <c r="I65" s="39">
        <f>SUM(I35:I64)</f>
        <v>30995</v>
      </c>
      <c r="J65" s="48"/>
      <c r="K65" s="48">
        <f>SUM(K35:K64)</f>
        <v>-600</v>
      </c>
      <c r="L65" s="36" t="s">
        <v>35</v>
      </c>
    </row>
    <row r="67" spans="4:15" x14ac:dyDescent="0.25">
      <c r="D67" s="38" t="s">
        <v>56</v>
      </c>
      <c r="E67" s="28"/>
      <c r="F67" s="40">
        <f>F32-F65</f>
        <v>-28000</v>
      </c>
      <c r="G67" s="40">
        <f>G32-G65</f>
        <v>-23851.759999999995</v>
      </c>
      <c r="H67" s="40">
        <f>H32-H65</f>
        <v>-12000</v>
      </c>
      <c r="I67" s="40">
        <f>I32-I65</f>
        <v>12016</v>
      </c>
      <c r="J67" s="50"/>
      <c r="K67" s="50">
        <f>K32+K65</f>
        <v>1334</v>
      </c>
    </row>
    <row r="70" spans="4:15" s="37" customFormat="1" x14ac:dyDescent="0.25">
      <c r="D70" s="44" t="s">
        <v>57</v>
      </c>
      <c r="E70" s="45"/>
      <c r="F70" s="46">
        <v>39933</v>
      </c>
      <c r="G70" s="46">
        <v>40420</v>
      </c>
      <c r="H70" s="35"/>
      <c r="I70" s="46">
        <v>40785</v>
      </c>
      <c r="J70" s="42"/>
      <c r="K70" s="50">
        <v>1334</v>
      </c>
      <c r="L70" s="36"/>
      <c r="M70"/>
      <c r="N70" s="42">
        <f>K67-K70</f>
        <v>0</v>
      </c>
      <c r="O70" s="37" t="s">
        <v>70</v>
      </c>
    </row>
    <row r="71" spans="4:15" s="37" customFormat="1" x14ac:dyDescent="0.25">
      <c r="D71"/>
      <c r="E71"/>
      <c r="F71" s="40">
        <v>61913.46</v>
      </c>
      <c r="G71" s="40">
        <v>84791.5</v>
      </c>
      <c r="H71" s="35"/>
      <c r="I71" s="40">
        <v>82494.84</v>
      </c>
      <c r="J71" s="42"/>
      <c r="K71" s="50"/>
      <c r="L71" s="36"/>
      <c r="M71"/>
      <c r="N71"/>
    </row>
    <row r="72" spans="4:15" s="37" customFormat="1" x14ac:dyDescent="0.25">
      <c r="D72"/>
      <c r="E72"/>
      <c r="F72" s="46">
        <v>40298</v>
      </c>
      <c r="G72" s="35"/>
      <c r="H72" s="35"/>
      <c r="I72"/>
      <c r="J72" s="42"/>
      <c r="K72" s="42"/>
      <c r="L72" s="36"/>
      <c r="M72"/>
      <c r="N72"/>
    </row>
    <row r="73" spans="4:15" s="37" customFormat="1" x14ac:dyDescent="0.25">
      <c r="D73" s="47"/>
      <c r="E73"/>
      <c r="F73" s="40"/>
      <c r="G73" s="35"/>
      <c r="H73" s="35"/>
      <c r="I73"/>
      <c r="J73" s="42"/>
      <c r="K73" s="42"/>
      <c r="L73" s="36"/>
      <c r="M73"/>
      <c r="N73"/>
    </row>
    <row r="74" spans="4:15" s="37" customFormat="1" ht="49.5" customHeight="1" x14ac:dyDescent="0.25">
      <c r="D74" s="134"/>
      <c r="E74" s="134"/>
      <c r="F74" s="134"/>
      <c r="G74" s="134"/>
      <c r="H74" s="134"/>
      <c r="I74" s="134"/>
      <c r="J74" s="134"/>
      <c r="K74" s="134"/>
      <c r="L74" s="134"/>
      <c r="M74"/>
      <c r="N74"/>
    </row>
    <row r="75" spans="4:15" s="37" customFormat="1" ht="44.25" customHeight="1" x14ac:dyDescent="0.25">
      <c r="D75" s="134"/>
      <c r="E75" s="134"/>
      <c r="F75" s="134"/>
      <c r="G75" s="134"/>
      <c r="H75" s="134"/>
      <c r="I75" s="134"/>
      <c r="J75" s="134"/>
      <c r="K75" s="134"/>
      <c r="L75" s="134"/>
      <c r="M75"/>
      <c r="N75"/>
    </row>
    <row r="77" spans="4:15" s="37" customFormat="1" x14ac:dyDescent="0.25">
      <c r="D77" s="131"/>
      <c r="E77" s="131"/>
      <c r="F77" s="131"/>
      <c r="G77" s="131"/>
      <c r="H77" s="131"/>
      <c r="I77"/>
      <c r="J77" s="42"/>
      <c r="K77" s="42"/>
      <c r="L77" s="36"/>
      <c r="M77"/>
      <c r="N77"/>
    </row>
    <row r="78" spans="4:15" s="37" customFormat="1" x14ac:dyDescent="0.25">
      <c r="D78" s="131"/>
      <c r="E78" s="131"/>
      <c r="F78" s="131"/>
      <c r="G78" s="131"/>
      <c r="H78" s="131"/>
      <c r="I78"/>
      <c r="J78" s="42"/>
      <c r="K78" s="42"/>
      <c r="L78" s="36"/>
      <c r="M78"/>
      <c r="N78"/>
    </row>
    <row r="82" spans="4:14" s="42" customFormat="1" x14ac:dyDescent="0.25">
      <c r="D82"/>
      <c r="E82"/>
      <c r="F82" s="35"/>
      <c r="G82" s="35"/>
      <c r="H82" s="35"/>
      <c r="I82"/>
      <c r="L82" s="36"/>
      <c r="M82"/>
      <c r="N82"/>
    </row>
  </sheetData>
  <mergeCells count="4">
    <mergeCell ref="D74:L74"/>
    <mergeCell ref="D75:L75"/>
    <mergeCell ref="D77:H77"/>
    <mergeCell ref="D78:H78"/>
  </mergeCells>
  <pageMargins left="0.34" right="0.3" top="0.78740157480314965" bottom="0.78740157480314965" header="0.31496062992125984" footer="0.31496062992125984"/>
  <pageSetup paperSize="9" scale="64" orientation="portrait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H25" sqref="H25"/>
    </sheetView>
  </sheetViews>
  <sheetFormatPr baseColWidth="10" defaultRowHeight="15" x14ac:dyDescent="0.25"/>
  <cols>
    <col min="2" max="2" width="37.28515625" customWidth="1"/>
    <col min="3" max="3" width="15.42578125" customWidth="1"/>
    <col min="5" max="5" width="14" customWidth="1"/>
  </cols>
  <sheetData>
    <row r="1" spans="1:5" ht="20.25" x14ac:dyDescent="0.3">
      <c r="A1" s="135" t="s">
        <v>97</v>
      </c>
      <c r="B1" s="135"/>
      <c r="C1" s="135"/>
    </row>
    <row r="2" spans="1:5" x14ac:dyDescent="0.25">
      <c r="A2" s="78"/>
      <c r="B2" s="78"/>
      <c r="C2" s="78"/>
    </row>
    <row r="3" spans="1:5" x14ac:dyDescent="0.25">
      <c r="A3" s="78" t="s">
        <v>79</v>
      </c>
      <c r="B3" s="78"/>
      <c r="C3" s="78"/>
    </row>
    <row r="4" spans="1:5" x14ac:dyDescent="0.25">
      <c r="A4" s="78" t="s">
        <v>80</v>
      </c>
      <c r="B4" s="78"/>
      <c r="C4" s="78"/>
    </row>
    <row r="5" spans="1:5" x14ac:dyDescent="0.25">
      <c r="A5" s="78"/>
      <c r="B5" s="78"/>
      <c r="C5" s="78"/>
    </row>
    <row r="6" spans="1:5" ht="20.25" x14ac:dyDescent="0.3">
      <c r="A6" s="120" t="s">
        <v>81</v>
      </c>
      <c r="B6" s="120" t="s">
        <v>21</v>
      </c>
      <c r="C6" s="120" t="s">
        <v>23</v>
      </c>
      <c r="D6" s="121" t="s">
        <v>82</v>
      </c>
      <c r="E6" s="121" t="s">
        <v>83</v>
      </c>
    </row>
    <row r="7" spans="1:5" x14ac:dyDescent="0.25">
      <c r="A7" s="122"/>
      <c r="B7" s="123"/>
      <c r="C7" s="124"/>
      <c r="D7" s="28"/>
      <c r="E7" s="28"/>
    </row>
    <row r="8" spans="1:5" x14ac:dyDescent="0.25">
      <c r="A8" s="122"/>
      <c r="B8" s="123"/>
      <c r="C8" s="124"/>
      <c r="D8" s="28"/>
      <c r="E8" s="28"/>
    </row>
    <row r="9" spans="1:5" x14ac:dyDescent="0.25">
      <c r="A9" s="122"/>
      <c r="B9" s="123"/>
      <c r="C9" s="124"/>
      <c r="D9" s="28"/>
      <c r="E9" s="28"/>
    </row>
    <row r="10" spans="1:5" x14ac:dyDescent="0.25">
      <c r="A10" s="122"/>
      <c r="B10" s="123"/>
      <c r="C10" s="124"/>
      <c r="D10" s="28"/>
      <c r="E10" s="28"/>
    </row>
    <row r="11" spans="1:5" x14ac:dyDescent="0.25">
      <c r="A11" s="122"/>
      <c r="B11" s="123"/>
      <c r="C11" s="124"/>
      <c r="D11" s="28"/>
      <c r="E11" s="28"/>
    </row>
    <row r="12" spans="1:5" x14ac:dyDescent="0.25">
      <c r="A12" s="122"/>
      <c r="B12" s="123"/>
      <c r="C12" s="124"/>
      <c r="D12" s="28"/>
      <c r="E12" s="28"/>
    </row>
    <row r="13" spans="1:5" x14ac:dyDescent="0.25">
      <c r="A13" s="122"/>
      <c r="B13" s="123"/>
      <c r="C13" s="124"/>
      <c r="D13" s="28"/>
      <c r="E13" s="28"/>
    </row>
    <row r="14" spans="1:5" x14ac:dyDescent="0.25">
      <c r="A14" s="122"/>
      <c r="B14" s="123"/>
      <c r="C14" s="124"/>
      <c r="D14" s="28"/>
      <c r="E14" s="28"/>
    </row>
    <row r="15" spans="1:5" x14ac:dyDescent="0.25">
      <c r="A15" s="122"/>
      <c r="B15" s="123"/>
      <c r="C15" s="124"/>
      <c r="D15" s="28"/>
      <c r="E15" s="28"/>
    </row>
    <row r="16" spans="1:5" x14ac:dyDescent="0.25">
      <c r="A16" s="122"/>
      <c r="B16" s="123"/>
      <c r="C16" s="124"/>
      <c r="D16" s="28"/>
      <c r="E16" s="28"/>
    </row>
    <row r="17" spans="1:5" x14ac:dyDescent="0.25">
      <c r="A17" s="122"/>
      <c r="B17" s="123"/>
      <c r="C17" s="124"/>
      <c r="D17" s="28"/>
      <c r="E17" s="28"/>
    </row>
    <row r="18" spans="1:5" x14ac:dyDescent="0.25">
      <c r="A18" s="122"/>
      <c r="B18" s="123"/>
      <c r="C18" s="124"/>
      <c r="D18" s="28"/>
      <c r="E18" s="28"/>
    </row>
    <row r="19" spans="1:5" x14ac:dyDescent="0.25">
      <c r="A19" s="122"/>
      <c r="B19" s="123"/>
      <c r="C19" s="124"/>
      <c r="D19" s="28"/>
      <c r="E19" s="28"/>
    </row>
    <row r="20" spans="1:5" ht="20.25" x14ac:dyDescent="0.3">
      <c r="A20" s="120" t="s">
        <v>65</v>
      </c>
      <c r="B20" s="122"/>
      <c r="C20" s="125">
        <f>SUM(C7:C19)</f>
        <v>0</v>
      </c>
      <c r="D20" s="28"/>
      <c r="E20" s="28"/>
    </row>
    <row r="21" spans="1:5" x14ac:dyDescent="0.25">
      <c r="A21" s="77"/>
      <c r="B21" s="77"/>
      <c r="C21" s="77"/>
    </row>
    <row r="22" spans="1:5" x14ac:dyDescent="0.25">
      <c r="A22" s="77"/>
      <c r="B22" s="77"/>
      <c r="C22" s="77"/>
    </row>
    <row r="23" spans="1:5" x14ac:dyDescent="0.25">
      <c r="A23" s="126" t="s">
        <v>84</v>
      </c>
      <c r="B23" s="126"/>
      <c r="C23" s="126"/>
    </row>
    <row r="24" spans="1:5" x14ac:dyDescent="0.25">
      <c r="A24" s="127"/>
      <c r="B24" s="127"/>
      <c r="C24" s="127"/>
    </row>
    <row r="25" spans="1:5" x14ac:dyDescent="0.25">
      <c r="A25" s="78" t="s">
        <v>85</v>
      </c>
      <c r="B25" s="78"/>
      <c r="C25" s="78" t="s">
        <v>86</v>
      </c>
    </row>
    <row r="26" spans="1:5" x14ac:dyDescent="0.25">
      <c r="A26" s="128"/>
      <c r="B26" s="128"/>
      <c r="C26" s="128"/>
    </row>
    <row r="27" spans="1:5" x14ac:dyDescent="0.25">
      <c r="A27" s="77"/>
      <c r="B27" s="77"/>
      <c r="C27" s="77"/>
    </row>
    <row r="28" spans="1:5" x14ac:dyDescent="0.25">
      <c r="A28" s="77"/>
      <c r="B28" s="77"/>
      <c r="C28" s="77"/>
    </row>
    <row r="29" spans="1:5" x14ac:dyDescent="0.25">
      <c r="A29" s="77"/>
      <c r="B29" s="77"/>
      <c r="C29" s="77"/>
    </row>
    <row r="30" spans="1:5" x14ac:dyDescent="0.25">
      <c r="A30" s="77"/>
      <c r="B30" s="77"/>
      <c r="C30" s="77"/>
    </row>
    <row r="31" spans="1:5" x14ac:dyDescent="0.25">
      <c r="A31" s="77"/>
      <c r="B31" s="77"/>
      <c r="C31" s="77"/>
    </row>
    <row r="32" spans="1:5" x14ac:dyDescent="0.25">
      <c r="A32" s="77"/>
      <c r="B32" s="77"/>
      <c r="C32" s="77"/>
    </row>
    <row r="33" spans="1:3" x14ac:dyDescent="0.25">
      <c r="A33" s="77"/>
      <c r="B33" s="77"/>
      <c r="C33" s="77"/>
    </row>
    <row r="34" spans="1:3" x14ac:dyDescent="0.25">
      <c r="A34" s="77"/>
      <c r="B34" s="77"/>
      <c r="C34" s="77"/>
    </row>
    <row r="35" spans="1:3" x14ac:dyDescent="0.25">
      <c r="A35" s="77"/>
      <c r="B35" s="77"/>
      <c r="C35" s="77"/>
    </row>
  </sheetData>
  <mergeCells count="1">
    <mergeCell ref="A1:C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>
      <selection activeCell="G20" sqref="G20"/>
    </sheetView>
  </sheetViews>
  <sheetFormatPr baseColWidth="10" defaultRowHeight="15" x14ac:dyDescent="0.25"/>
  <cols>
    <col min="1" max="1" width="35.42578125" customWidth="1"/>
  </cols>
  <sheetData>
    <row r="2" spans="1:3" ht="18.75" x14ac:dyDescent="0.3">
      <c r="A2" s="34" t="s">
        <v>98</v>
      </c>
    </row>
    <row r="3" spans="1:3" x14ac:dyDescent="0.25">
      <c r="A3" s="109"/>
    </row>
    <row r="4" spans="1:3" ht="15.75" x14ac:dyDescent="0.25">
      <c r="A4" s="129" t="s">
        <v>87</v>
      </c>
    </row>
    <row r="5" spans="1:3" ht="15.75" x14ac:dyDescent="0.25">
      <c r="A5" s="129" t="s">
        <v>88</v>
      </c>
    </row>
    <row r="7" spans="1:3" x14ac:dyDescent="0.25">
      <c r="A7" s="38" t="s">
        <v>89</v>
      </c>
      <c r="B7" s="38" t="s">
        <v>23</v>
      </c>
      <c r="C7" s="38" t="s">
        <v>90</v>
      </c>
    </row>
    <row r="8" spans="1:3" x14ac:dyDescent="0.25">
      <c r="A8" s="28"/>
      <c r="B8" s="28"/>
      <c r="C8" s="28"/>
    </row>
    <row r="9" spans="1:3" x14ac:dyDescent="0.25">
      <c r="A9" s="28"/>
      <c r="B9" s="28"/>
      <c r="C9" s="28"/>
    </row>
    <row r="10" spans="1:3" x14ac:dyDescent="0.25">
      <c r="A10" s="28"/>
      <c r="B10" s="28"/>
      <c r="C10" s="28"/>
    </row>
    <row r="11" spans="1:3" x14ac:dyDescent="0.25">
      <c r="A11" s="28"/>
      <c r="B11" s="28"/>
      <c r="C11" s="28"/>
    </row>
    <row r="12" spans="1:3" x14ac:dyDescent="0.25">
      <c r="A12" s="28"/>
      <c r="B12" s="28"/>
      <c r="C12" s="28"/>
    </row>
    <row r="13" spans="1:3" x14ac:dyDescent="0.25">
      <c r="A13" s="28"/>
      <c r="B13" s="28"/>
      <c r="C13" s="28"/>
    </row>
    <row r="14" spans="1:3" x14ac:dyDescent="0.25">
      <c r="A14" s="28"/>
      <c r="B14" s="28"/>
      <c r="C14" s="28"/>
    </row>
    <row r="15" spans="1:3" x14ac:dyDescent="0.25">
      <c r="A15" s="28"/>
      <c r="B15" s="28"/>
      <c r="C15" s="28"/>
    </row>
    <row r="16" spans="1:3" x14ac:dyDescent="0.25">
      <c r="A16" s="28"/>
      <c r="B16" s="28"/>
      <c r="C16" s="28"/>
    </row>
    <row r="17" spans="1:3" x14ac:dyDescent="0.25">
      <c r="A17" s="28"/>
      <c r="B17" s="28"/>
      <c r="C17" s="28"/>
    </row>
    <row r="18" spans="1:3" x14ac:dyDescent="0.25">
      <c r="A18" s="28"/>
      <c r="B18" s="28"/>
      <c r="C18" s="28"/>
    </row>
    <row r="19" spans="1:3" x14ac:dyDescent="0.25">
      <c r="A19" s="28"/>
      <c r="B19" s="28"/>
      <c r="C19" s="28"/>
    </row>
    <row r="20" spans="1:3" x14ac:dyDescent="0.25">
      <c r="A20" s="28"/>
      <c r="B20" s="28"/>
      <c r="C20" s="28"/>
    </row>
    <row r="21" spans="1:3" x14ac:dyDescent="0.25">
      <c r="A21" s="28"/>
      <c r="B21" s="28"/>
      <c r="C21" s="28"/>
    </row>
    <row r="22" spans="1:3" x14ac:dyDescent="0.25">
      <c r="A22" s="28"/>
      <c r="B22" s="28"/>
      <c r="C22" s="28"/>
    </row>
    <row r="23" spans="1:3" x14ac:dyDescent="0.25">
      <c r="A23" s="28"/>
      <c r="B23" s="28"/>
      <c r="C23" s="28"/>
    </row>
    <row r="24" spans="1:3" x14ac:dyDescent="0.25">
      <c r="A24" s="28"/>
      <c r="B24" s="28"/>
      <c r="C24" s="28"/>
    </row>
    <row r="25" spans="1:3" x14ac:dyDescent="0.25">
      <c r="A25" s="28"/>
      <c r="B25" s="28"/>
      <c r="C25" s="28"/>
    </row>
    <row r="26" spans="1:3" x14ac:dyDescent="0.25">
      <c r="A26" s="28"/>
      <c r="B26" s="28"/>
      <c r="C26" s="28"/>
    </row>
    <row r="27" spans="1:3" x14ac:dyDescent="0.25">
      <c r="A27" s="28"/>
      <c r="B27" s="28"/>
      <c r="C27" s="28"/>
    </row>
    <row r="28" spans="1:3" x14ac:dyDescent="0.25">
      <c r="A28" s="28"/>
      <c r="B28" s="28"/>
      <c r="C28" s="28"/>
    </row>
    <row r="29" spans="1:3" x14ac:dyDescent="0.25">
      <c r="A29" s="28"/>
      <c r="B29" s="28"/>
      <c r="C29" s="28"/>
    </row>
    <row r="30" spans="1:3" x14ac:dyDescent="0.25">
      <c r="A30" s="28"/>
      <c r="B30" s="28"/>
      <c r="C30" s="28"/>
    </row>
    <row r="31" spans="1:3" x14ac:dyDescent="0.25">
      <c r="A31" s="28" t="s">
        <v>65</v>
      </c>
      <c r="B31" s="28">
        <f>SUM(B8:B30)</f>
        <v>0</v>
      </c>
      <c r="C31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Egenandeler 2017</vt:lpstr>
      <vt:lpstr>Regnskap</vt:lpstr>
      <vt:lpstr>Kontantkasse</vt:lpstr>
      <vt:lpstr>Refusjon utgifter</vt:lpstr>
      <vt:lpstr>Egenandeler alt til ark 1 </vt:lpstr>
      <vt:lpstr>Kontantkasse!Utskriftsområde</vt:lpstr>
      <vt:lpstr>Regnskap!Utskriftsområde</vt:lpstr>
    </vt:vector>
  </TitlesOfParts>
  <Company>TrønderEnergi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</cp:lastModifiedBy>
  <dcterms:created xsi:type="dcterms:W3CDTF">2013-04-21T19:37:00Z</dcterms:created>
  <dcterms:modified xsi:type="dcterms:W3CDTF">2017-06-27T17:49:54Z</dcterms:modified>
</cp:coreProperties>
</file>